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8" windowHeight="10212" activeTab="3"/>
  </bookViews>
  <sheets>
    <sheet name="Титульный" sheetId="1" r:id="rId1"/>
    <sheet name="Таблица 1" sheetId="2" r:id="rId2"/>
    <sheet name="Таблица 2 (2017)" sheetId="3" state="hidden" r:id="rId3"/>
    <sheet name="Таблица 2 " sheetId="4" r:id="rId4"/>
    <sheet name="Таблица 2.1" sheetId="5" r:id="rId5"/>
  </sheets>
  <definedNames>
    <definedName name="_xlnm.Print_Area" localSheetId="2">'Таблица 2 (2017)'!$A$1:$G$30</definedName>
    <definedName name="_xlnm.Print_Area" localSheetId="4">'Таблица 2.1'!$A$1:$F$31</definedName>
  </definedNames>
  <calcPr fullCalcOnLoad="1" refMode="R1C1"/>
</workbook>
</file>

<file path=xl/sharedStrings.xml><?xml version="1.0" encoding="utf-8"?>
<sst xmlns="http://schemas.openxmlformats.org/spreadsheetml/2006/main" count="246" uniqueCount="140">
  <si>
    <t>УТВЕРЖДАЮ</t>
  </si>
  <si>
    <t>(наименование должности лица, утверждающего документ)</t>
  </si>
  <si>
    <t>КОДЫ</t>
  </si>
  <si>
    <t>КПП</t>
  </si>
  <si>
    <t>По РУБП</t>
  </si>
  <si>
    <t xml:space="preserve"> Сведения о деятельности муниципального учреждения (подразделения)</t>
  </si>
  <si>
    <t>Виды деятельности муниципального  учреждения (подразделения):</t>
  </si>
  <si>
    <t>Перечень услуг (работ), относящихся к основным видам деятельности:</t>
  </si>
  <si>
    <t>Перечень услуг (работ), осуществляемых на платной основе:</t>
  </si>
  <si>
    <t xml:space="preserve">                                                                 (подпись)                           (расшифровка подписи)       </t>
  </si>
  <si>
    <t xml:space="preserve">Наименование муниципального  учреждения </t>
  </si>
  <si>
    <t>Дата</t>
  </si>
  <si>
    <t>По ОКПО</t>
  </si>
  <si>
    <t>ИНН</t>
  </si>
  <si>
    <t>Глава по БК</t>
  </si>
  <si>
    <t>ПО ОКЕИ</t>
  </si>
  <si>
    <t>ПО ОКВ</t>
  </si>
  <si>
    <t>Наименование обособленного структурного подразделения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</si>
  <si>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</si>
  <si>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</t>
  </si>
  <si>
    <t>Цели деятельности муниципального учреждения</t>
  </si>
  <si>
    <t>Общая балансовая стоимость недвижимого муниципального имущества на момент составления Плана (руб.):</t>
  </si>
  <si>
    <t>Общая балансовая стоимость движимого муниципального имущества на момент составления Плана, в том числе балансовая стоимость особо ценного движимого имущества (руб.):</t>
  </si>
  <si>
    <t>на</t>
  </si>
  <si>
    <t>2017/2018 и плановый 2019 годы</t>
  </si>
  <si>
    <t xml:space="preserve">          План финансово-хозяйственной деятельности</t>
  </si>
  <si>
    <t xml:space="preserve">                            (финансовый год/ финансовый год и плановый период)</t>
  </si>
  <si>
    <t>Наименование показателя</t>
  </si>
  <si>
    <t xml:space="preserve">из них:                                  </t>
  </si>
  <si>
    <t xml:space="preserve">в том числе:                             </t>
  </si>
  <si>
    <t>Таблица 1</t>
  </si>
  <si>
    <t xml:space="preserve"> Показатели финансового состояния муниципального учреждения (подразделения)
</t>
  </si>
  <si>
    <t>(на последнюю отчетную дату)</t>
  </si>
  <si>
    <t>Сумма, тыс.руб.</t>
  </si>
  <si>
    <t xml:space="preserve">Нефинансовые активы, всего               </t>
  </si>
  <si>
    <t>Недвижимое имущество, всего:</t>
  </si>
  <si>
    <t>остаточная   стоимость</t>
  </si>
  <si>
    <t>особо ценное движимое имущество, всего:</t>
  </si>
  <si>
    <t>остаточная стоимость</t>
  </si>
  <si>
    <t xml:space="preserve">Финансовые активы, всего                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</si>
  <si>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</si>
  <si>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</si>
  <si>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</si>
  <si>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</si>
  <si>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 по  доходам</t>
  </si>
  <si>
    <t>дебиторская задолженность по расходам</t>
  </si>
  <si>
    <t xml:space="preserve">Обязательства, всего                   </t>
  </si>
  <si>
    <t>долговые обязательства</t>
  </si>
  <si>
    <t xml:space="preserve">кредиторская задолженность </t>
  </si>
  <si>
    <t>просроченная кредиторская задолженность</t>
  </si>
  <si>
    <t>МБОУ «Подпорожская СОШ №1 им. А.С. Пушкина»</t>
  </si>
  <si>
    <t>(наименование учреждения)</t>
  </si>
  <si>
    <t xml:space="preserve">из них:                               </t>
  </si>
  <si>
    <t>Таблица 2</t>
  </si>
  <si>
    <t xml:space="preserve">Показатели по поступлениям и выплатам </t>
  </si>
  <si>
    <t>муниципального учреждения (подразделения)</t>
  </si>
  <si>
    <t>Код строки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</si>
  <si>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</si>
  <si>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</si>
  <si>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2017 год</t>
  </si>
  <si>
    <t>в том числе:</t>
  </si>
  <si>
    <t xml:space="preserve">Поступления от доходов, всего:                      </t>
  </si>
  <si>
    <t>Х</t>
  </si>
  <si>
    <t>доходы от оказания услуг, работ</t>
  </si>
  <si>
    <t>иные субсидии, предоставленные из бюджета</t>
  </si>
  <si>
    <t>прочие доходы</t>
  </si>
  <si>
    <t>Выплаты по расходам, всего:</t>
  </si>
  <si>
    <t xml:space="preserve"> на выплаты персоналу всего:</t>
  </si>
  <si>
    <t>оплата труда и начисления на выплаты по оплате труда</t>
  </si>
  <si>
    <t>Объем финансового обеспечения, руб.                                                                                (с точностью до двух знаков после запятой - 0,00)</t>
  </si>
  <si>
    <t>Остаток средств на начало года</t>
  </si>
  <si>
    <t>Остаток средств на конец года</t>
  </si>
  <si>
    <t>КОСГУ доходов, вид расходов бюджетов</t>
  </si>
  <si>
    <t>субсидия на финансовое обеспечение выполнения муниципального задания</t>
  </si>
  <si>
    <t>иные субсидии, предоставляемые в соответствии с абзацем вторым пункта 1 статьи 78.1 Бюджетного кодекса Российской Федерации</t>
  </si>
  <si>
    <t>социальные и иные выплаты населению</t>
  </si>
  <si>
    <t>уплата налогов, сборов и иных платежей</t>
  </si>
  <si>
    <t>расходы на закупку товаров, работ, услуг</t>
  </si>
  <si>
    <t>Год начала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</si>
  <si>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</si>
  <si>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</si>
  <si>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</si>
  <si>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</si>
  <si>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X</t>
  </si>
  <si>
    <t>на закупку товаров работ, услуг по году начала закупки:</t>
  </si>
  <si>
    <t>Сумма выплат по расходам на закупку товаров, работ и услуг, руб. (с точностью до двух знаков после запятой)</t>
  </si>
  <si>
    <t xml:space="preserve">на 2019 г.           </t>
  </si>
  <si>
    <t xml:space="preserve">на 2018 г. </t>
  </si>
  <si>
    <t xml:space="preserve">на 2017 г. </t>
  </si>
  <si>
    <t>очередной финансовый год</t>
  </si>
  <si>
    <t>0001</t>
  </si>
  <si>
    <t xml:space="preserve"> на оплату контрактов, заключенных до начала очередного финансового года:</t>
  </si>
  <si>
    <t>Показатели выплат по расходам на закупку товаров, работ, услуг муниципального учреждения(подразделения)</t>
  </si>
  <si>
    <t>Руководитель муниципального учреждения (подразделения)</t>
  </si>
  <si>
    <t xml:space="preserve"> (подпись)</t>
  </si>
  <si>
    <t xml:space="preserve">                           </t>
  </si>
  <si>
    <t xml:space="preserve"> (расшифровка подписи)</t>
  </si>
  <si>
    <t>Главный бухгалтер</t>
  </si>
  <si>
    <t>Ответственный исполнитель</t>
  </si>
  <si>
    <t>Таблица 2.1</t>
  </si>
  <si>
    <r>
      <t xml:space="preserve">Объем финансового обеспечения </t>
    </r>
    <r>
      <rPr>
        <u val="single"/>
        <sz val="12"/>
        <color indexed="8"/>
        <rFont val="Times New Roman"/>
        <family val="1"/>
      </rPr>
      <t>на 2017 год</t>
    </r>
    <r>
      <rPr>
        <sz val="12"/>
        <color indexed="8"/>
        <rFont val="Times New Roman"/>
        <family val="1"/>
      </rPr>
      <t>, руб.                                                                                (с точностью до двух знаков после запятой - 0,00)</t>
    </r>
  </si>
  <si>
    <r>
      <t xml:space="preserve">Объем финансового обеспечения </t>
    </r>
    <r>
      <rPr>
        <u val="single"/>
        <sz val="12"/>
        <color indexed="8"/>
        <rFont val="Times New Roman"/>
        <family val="1"/>
      </rPr>
      <t>на  плановый 2018 год</t>
    </r>
    <r>
      <rPr>
        <sz val="12"/>
        <color indexed="8"/>
        <rFont val="Times New Roman"/>
        <family val="1"/>
      </rPr>
      <t>, руб.                                                                                (с точностью до двух знаков после запятой - 0,00)</t>
    </r>
  </si>
  <si>
    <r>
      <t xml:space="preserve">Объем финансового обеспечения </t>
    </r>
    <r>
      <rPr>
        <u val="single"/>
        <sz val="12"/>
        <color indexed="8"/>
        <rFont val="Times New Roman"/>
        <family val="1"/>
      </rPr>
      <t>на плановый  2019 год</t>
    </r>
    <r>
      <rPr>
        <sz val="12"/>
        <color indexed="8"/>
        <rFont val="Times New Roman"/>
        <family val="1"/>
      </rPr>
      <t>, руб.                                                                                (с точностью до двух знаков после запятой - 0,00)</t>
    </r>
  </si>
  <si>
    <t>на  период 2017-2019 годы</t>
  </si>
  <si>
    <t>Комитет образования АМО "Подпорожский муниципальный район Ленинградской области"</t>
  </si>
  <si>
    <t>Код бюджетной классификации РФ</t>
  </si>
  <si>
    <t xml:space="preserve">Классификация операций сектора государственного управления
</t>
  </si>
  <si>
    <t xml:space="preserve">Код функциональной статьи расходов </t>
  </si>
  <si>
    <t>Нет</t>
  </si>
  <si>
    <t>на период 2017-2019 годы</t>
  </si>
  <si>
    <t>расходы на закупку товаров, работ, услуг, всего:</t>
  </si>
  <si>
    <t>В том числе:</t>
  </si>
  <si>
    <t>прочие расходы (кроме расходов на закупку товаров, работ, услуг), всего:</t>
  </si>
  <si>
    <t>0702</t>
  </si>
  <si>
    <t>0707</t>
  </si>
  <si>
    <t>0705</t>
  </si>
  <si>
    <t>МБОУ "Никольская ООШ №9"</t>
  </si>
  <si>
    <t>Киселева Н.Е.</t>
  </si>
  <si>
    <t>Лобанова Е.Г.</t>
  </si>
  <si>
    <t>Рыбакова Н.Б.</t>
  </si>
  <si>
    <t>Муниципальное бюджетное общеобразовательное</t>
  </si>
  <si>
    <t>учреждение "Никольская основная общеобразовательная</t>
  </si>
  <si>
    <t>школа № 9"</t>
  </si>
  <si>
    <t>Ленинградская область Подпорожский район пгт. Никольский улица Новая, дом 6</t>
  </si>
  <si>
    <t>создание условий для реализации гражданами Российской Федерации гарантированного государством права на получение общедоступного и бесплатного дошкольного, начального общего, основного общего, среднего  общего образования в пределах федеральных государственных образовательных стандартов, образовательных стандартов.</t>
  </si>
  <si>
    <t>а) образовательная деятельность;
б) присмотр и уход за детьми;
в) организация отдыха и оздоровления обучающихся.</t>
  </si>
  <si>
    <t>Реализация общеобразовательных программ начального общего образования</t>
  </si>
  <si>
    <t>Реализация общеобразовательных программ основного общего образования</t>
  </si>
  <si>
    <t>Реализация общеобразовательных программ среднего общего образования</t>
  </si>
  <si>
    <t>Реализация общеобразовательных программ дополнительного образования детей различной направленности</t>
  </si>
  <si>
    <t>Организация отдыха детей в каникулярное время</t>
  </si>
  <si>
    <t>Председатель комитета образования</t>
  </si>
  <si>
    <t>"Подпорожский муниципальный район</t>
  </si>
  <si>
    <t>Ленинградской области"</t>
  </si>
  <si>
    <t>______________________</t>
  </si>
  <si>
    <t>Н.А. Воробьева</t>
  </si>
  <si>
    <r>
      <t>"_____</t>
    </r>
    <r>
      <rPr>
        <u val="single"/>
        <sz val="12"/>
        <color indexed="8"/>
        <rFont val="Calibri"/>
        <family val="2"/>
      </rPr>
      <t>01</t>
    </r>
    <r>
      <rPr>
        <sz val="12"/>
        <color indexed="8"/>
        <rFont val="Calibri"/>
        <family val="2"/>
      </rPr>
      <t>_____"</t>
    </r>
  </si>
  <si>
    <t>января</t>
  </si>
  <si>
    <r>
      <t>20__</t>
    </r>
    <r>
      <rPr>
        <u val="single"/>
        <sz val="12"/>
        <color indexed="8"/>
        <rFont val="Times New Roman"/>
        <family val="1"/>
      </rPr>
      <t>17</t>
    </r>
    <r>
      <rPr>
        <sz val="12"/>
        <color indexed="8"/>
        <rFont val="Times New Roman"/>
        <family val="1"/>
      </rPr>
      <t>__г.</t>
    </r>
  </si>
  <si>
    <r>
      <rPr>
        <b/>
        <sz val="12"/>
        <rFont val="Times New Roman"/>
        <family val="1"/>
      </rPr>
      <t>на</t>
    </r>
    <r>
      <rPr>
        <b/>
        <u val="single"/>
        <sz val="12"/>
        <rFont val="Times New Roman"/>
        <family val="1"/>
      </rPr>
      <t xml:space="preserve"> _________1 января____________________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20__17____г.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</si>
</sst>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"/>
  </numFmts>
  <fonts count="8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6.6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2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6.6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sz val="12"/>
      <color rgb="FF00B050"/>
      <name val="Times New Roman"/>
      <family val="1"/>
    </font>
    <font>
      <u val="single"/>
      <sz val="12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66" fillId="0" borderId="0" xfId="0" applyFont="1" applyAlignment="1">
      <alignment/>
    </xf>
    <xf numFmtId="0" fontId="15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right" wrapText="1"/>
    </xf>
    <xf numFmtId="0" fontId="69" fillId="0" borderId="0" xfId="0" applyFont="1" applyAlignment="1">
      <alignment/>
    </xf>
    <xf numFmtId="0" fontId="68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3" fontId="47" fillId="33" borderId="11" xfId="0" applyNumberFormat="1" applyFont="1" applyFill="1" applyBorder="1" applyAlignment="1">
      <alignment horizontal="center" vertical="center"/>
    </xf>
    <xf numFmtId="3" fontId="47" fillId="33" borderId="11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1" borderId="13" xfId="0" applyFont="1" applyFill="1" applyBorder="1" applyAlignment="1">
      <alignment horizontal="left" vertical="center" wrapText="1"/>
    </xf>
    <xf numFmtId="0" fontId="47" fillId="31" borderId="11" xfId="0" applyFont="1" applyFill="1" applyBorder="1" applyAlignment="1">
      <alignment horizontal="center" vertical="center" wrapText="1"/>
    </xf>
    <xf numFmtId="3" fontId="47" fillId="31" borderId="11" xfId="0" applyNumberFormat="1" applyFont="1" applyFill="1" applyBorder="1" applyAlignment="1">
      <alignment horizontal="center" vertical="center"/>
    </xf>
    <xf numFmtId="3" fontId="47" fillId="31" borderId="11" xfId="0" applyNumberFormat="1" applyFont="1" applyFill="1" applyBorder="1" applyAlignment="1">
      <alignment horizontal="center" vertical="center" wrapText="1"/>
    </xf>
    <xf numFmtId="0" fontId="47" fillId="31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7" fillId="31" borderId="12" xfId="0" applyFont="1" applyFill="1" applyBorder="1" applyAlignment="1">
      <alignment horizontal="center" vertical="center"/>
    </xf>
    <xf numFmtId="3" fontId="47" fillId="33" borderId="15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47" fillId="31" borderId="12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top" wrapText="1"/>
    </xf>
    <xf numFmtId="0" fontId="71" fillId="0" borderId="1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top" wrapText="1"/>
    </xf>
    <xf numFmtId="0" fontId="72" fillId="0" borderId="14" xfId="0" applyFont="1" applyBorder="1" applyAlignment="1">
      <alignment horizontal="center" vertical="top" wrapText="1"/>
    </xf>
    <xf numFmtId="0" fontId="73" fillId="0" borderId="0" xfId="0" applyFont="1" applyAlignment="1">
      <alignment/>
    </xf>
    <xf numFmtId="49" fontId="71" fillId="0" borderId="11" xfId="0" applyNumberFormat="1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0" fillId="0" borderId="0" xfId="0" applyFont="1" applyAlignment="1">
      <alignment/>
    </xf>
    <xf numFmtId="0" fontId="47" fillId="0" borderId="0" xfId="0" applyFont="1" applyBorder="1" applyAlignment="1">
      <alignment horizontal="center" vertical="top"/>
    </xf>
    <xf numFmtId="0" fontId="71" fillId="0" borderId="13" xfId="0" applyFont="1" applyBorder="1" applyAlignment="1">
      <alignment vertical="top" wrapText="1"/>
    </xf>
    <xf numFmtId="0" fontId="71" fillId="0" borderId="17" xfId="0" applyFont="1" applyBorder="1" applyAlignment="1">
      <alignment vertical="top" wrapText="1"/>
    </xf>
    <xf numFmtId="0" fontId="71" fillId="0" borderId="14" xfId="0" applyFont="1" applyBorder="1" applyAlignment="1">
      <alignment vertical="top" wrapText="1"/>
    </xf>
    <xf numFmtId="0" fontId="71" fillId="0" borderId="18" xfId="0" applyFont="1" applyBorder="1" applyAlignment="1">
      <alignment vertical="top" wrapText="1"/>
    </xf>
    <xf numFmtId="0" fontId="71" fillId="0" borderId="11" xfId="0" applyFont="1" applyBorder="1" applyAlignment="1">
      <alignment vertical="top" wrapText="1"/>
    </xf>
    <xf numFmtId="0" fontId="71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75" fillId="0" borderId="0" xfId="0" applyFont="1" applyAlignment="1">
      <alignment horizontal="right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47" fillId="33" borderId="0" xfId="0" applyFont="1" applyFill="1" applyAlignment="1">
      <alignment horizontal="left" vertical="center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/>
    </xf>
    <xf numFmtId="0" fontId="47" fillId="33" borderId="22" xfId="0" applyFont="1" applyFill="1" applyBorder="1" applyAlignment="1">
      <alignment vertical="center" wrapText="1"/>
    </xf>
    <xf numFmtId="4" fontId="47" fillId="33" borderId="11" xfId="0" applyNumberFormat="1" applyFont="1" applyFill="1" applyBorder="1" applyAlignment="1">
      <alignment horizontal="center" vertical="center"/>
    </xf>
    <xf numFmtId="3" fontId="71" fillId="0" borderId="13" xfId="0" applyNumberFormat="1" applyFont="1" applyBorder="1" applyAlignment="1">
      <alignment vertical="top" wrapText="1"/>
    </xf>
    <xf numFmtId="3" fontId="71" fillId="0" borderId="11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76" fillId="0" borderId="10" xfId="0" applyFont="1" applyBorder="1" applyAlignment="1">
      <alignment wrapText="1"/>
    </xf>
    <xf numFmtId="0" fontId="69" fillId="0" borderId="0" xfId="0" applyFont="1" applyAlignment="1">
      <alignment horizontal="center" wrapText="1"/>
    </xf>
    <xf numFmtId="0" fontId="75" fillId="0" borderId="0" xfId="0" applyFont="1" applyAlignment="1">
      <alignment/>
    </xf>
    <xf numFmtId="0" fontId="69" fillId="0" borderId="0" xfId="0" applyFont="1" applyAlignment="1">
      <alignment/>
    </xf>
    <xf numFmtId="0" fontId="1" fillId="0" borderId="10" xfId="0" applyFont="1" applyBorder="1" applyAlignment="1">
      <alignment horizontal="justify"/>
    </xf>
    <xf numFmtId="0" fontId="77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47" fillId="0" borderId="16" xfId="0" applyFont="1" applyBorder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78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70" fillId="0" borderId="0" xfId="0" applyFont="1" applyAlignment="1">
      <alignment horizontal="right"/>
    </xf>
    <xf numFmtId="0" fontId="47" fillId="0" borderId="2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179" fontId="1" fillId="0" borderId="11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179" fontId="1" fillId="0" borderId="12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71" fillId="0" borderId="0" xfId="0" applyFont="1" applyAlignment="1">
      <alignment/>
    </xf>
    <xf numFmtId="0" fontId="77" fillId="0" borderId="0" xfId="0" applyFont="1" applyAlignment="1">
      <alignment vertical="top"/>
    </xf>
    <xf numFmtId="0" fontId="77" fillId="0" borderId="0" xfId="0" applyFont="1" applyAlignment="1">
      <alignment horizontal="left" vertical="top"/>
    </xf>
    <xf numFmtId="0" fontId="47" fillId="0" borderId="1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4" fontId="14" fillId="0" borderId="25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7" fillId="0" borderId="17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1" fontId="47" fillId="0" borderId="16" xfId="0" applyNumberFormat="1" applyFont="1" applyBorder="1" applyAlignment="1">
      <alignment horizontal="left" vertical="center" wrapText="1"/>
    </xf>
    <xf numFmtId="1" fontId="79" fillId="0" borderId="23" xfId="0" applyNumberFormat="1" applyFont="1" applyBorder="1" applyAlignment="1">
      <alignment horizontal="left" vertical="center" wrapText="1"/>
    </xf>
    <xf numFmtId="1" fontId="79" fillId="0" borderId="15" xfId="0" applyNumberFormat="1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left" vertical="center" wrapText="1"/>
    </xf>
    <xf numFmtId="1" fontId="1" fillId="0" borderId="26" xfId="0" applyNumberFormat="1" applyFont="1" applyBorder="1" applyAlignment="1">
      <alignment horizontal="left" vertical="center" wrapText="1"/>
    </xf>
    <xf numFmtId="1" fontId="1" fillId="0" borderId="21" xfId="0" applyNumberFormat="1" applyFont="1" applyBorder="1" applyAlignment="1">
      <alignment horizontal="left" vertical="center" wrapText="1"/>
    </xf>
    <xf numFmtId="1" fontId="1" fillId="0" borderId="19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22" xfId="0" applyNumberFormat="1" applyFont="1" applyBorder="1" applyAlignment="1">
      <alignment horizontal="left" vertical="center" wrapText="1"/>
    </xf>
    <xf numFmtId="0" fontId="76" fillId="0" borderId="0" xfId="0" applyFont="1" applyAlignment="1">
      <alignment/>
    </xf>
    <xf numFmtId="0" fontId="5" fillId="0" borderId="26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0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3" fontId="47" fillId="0" borderId="16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3" fontId="47" fillId="0" borderId="15" xfId="0" applyNumberFormat="1" applyFont="1" applyBorder="1" applyAlignment="1">
      <alignment horizontal="center" vertical="center" wrapText="1"/>
    </xf>
    <xf numFmtId="3" fontId="47" fillId="33" borderId="13" xfId="0" applyNumberFormat="1" applyFont="1" applyFill="1" applyBorder="1" applyAlignment="1">
      <alignment horizontal="center" vertical="center"/>
    </xf>
    <xf numFmtId="3" fontId="47" fillId="33" borderId="14" xfId="0" applyNumberFormat="1" applyFont="1" applyFill="1" applyBorder="1" applyAlignment="1">
      <alignment horizontal="center" vertical="center"/>
    </xf>
    <xf numFmtId="3" fontId="47" fillId="33" borderId="13" xfId="0" applyNumberFormat="1" applyFont="1" applyFill="1" applyBorder="1" applyAlignment="1">
      <alignment horizontal="center" vertical="center" wrapText="1"/>
    </xf>
    <xf numFmtId="3" fontId="47" fillId="33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0" fontId="8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/>
    </xf>
    <xf numFmtId="0" fontId="70" fillId="0" borderId="16" xfId="0" applyFont="1" applyBorder="1" applyAlignment="1">
      <alignment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0" borderId="0" xfId="0" applyFont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/>
    </xf>
    <xf numFmtId="0" fontId="47" fillId="0" borderId="0" xfId="0" applyFont="1" applyAlignment="1">
      <alignment horizontal="right" wrapText="1"/>
    </xf>
    <xf numFmtId="0" fontId="71" fillId="0" borderId="16" xfId="0" applyFont="1" applyBorder="1" applyAlignment="1">
      <alignment horizontal="center" vertical="top" wrapText="1"/>
    </xf>
    <xf numFmtId="0" fontId="71" fillId="0" borderId="23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top" wrapText="1"/>
    </xf>
    <xf numFmtId="0" fontId="71" fillId="0" borderId="26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5"/>
  <sheetViews>
    <sheetView zoomScale="70" zoomScaleNormal="70" zoomScalePageLayoutView="0" workbookViewId="0" topLeftCell="A1">
      <selection activeCell="C34" sqref="C34:D35"/>
    </sheetView>
  </sheetViews>
  <sheetFormatPr defaultColWidth="9.140625" defaultRowHeight="15"/>
  <cols>
    <col min="1" max="1" width="43.140625" style="0" customWidth="1"/>
    <col min="2" max="2" width="54.7109375" style="0" customWidth="1"/>
    <col min="3" max="3" width="11.57421875" style="0" customWidth="1"/>
    <col min="4" max="4" width="17.00390625" style="0" customWidth="1"/>
  </cols>
  <sheetData>
    <row r="1" spans="1:4" ht="18">
      <c r="A1" s="1"/>
      <c r="D1" s="99" t="s">
        <v>0</v>
      </c>
    </row>
    <row r="2" spans="1:4" ht="16.5" customHeight="1">
      <c r="A2" s="1"/>
      <c r="B2" s="163" t="s">
        <v>131</v>
      </c>
      <c r="C2" s="163"/>
      <c r="D2" s="163"/>
    </row>
    <row r="3" spans="1:4" ht="16.5" customHeight="1">
      <c r="A3" s="1"/>
      <c r="B3" s="163" t="s">
        <v>132</v>
      </c>
      <c r="C3" s="163"/>
      <c r="D3" s="163"/>
    </row>
    <row r="4" spans="1:4" ht="16.5" customHeight="1">
      <c r="A4" s="1"/>
      <c r="B4" s="137"/>
      <c r="C4" s="137"/>
      <c r="D4" s="138" t="s">
        <v>133</v>
      </c>
    </row>
    <row r="5" spans="1:4" ht="24" customHeight="1">
      <c r="A5" s="1"/>
      <c r="D5" s="100" t="s">
        <v>1</v>
      </c>
    </row>
    <row r="6" spans="1:4" ht="18">
      <c r="A6" s="1"/>
      <c r="B6" s="13" t="s">
        <v>134</v>
      </c>
      <c r="C6" s="139"/>
      <c r="D6" s="140" t="s">
        <v>135</v>
      </c>
    </row>
    <row r="7" spans="1:4" ht="25.5" customHeight="1">
      <c r="A7" s="1"/>
      <c r="D7" s="100" t="s">
        <v>9</v>
      </c>
    </row>
    <row r="8" spans="1:4" ht="15">
      <c r="A8" s="2"/>
      <c r="B8" s="141" t="s">
        <v>136</v>
      </c>
      <c r="C8" s="142" t="s">
        <v>137</v>
      </c>
      <c r="D8" s="143" t="s">
        <v>138</v>
      </c>
    </row>
    <row r="10" spans="1:4" ht="23.25" customHeight="1">
      <c r="A10" s="164" t="s">
        <v>25</v>
      </c>
      <c r="B10" s="164"/>
      <c r="C10" s="164"/>
      <c r="D10" s="10"/>
    </row>
    <row r="11" spans="1:3" ht="21" customHeight="1">
      <c r="A11" s="125" t="s">
        <v>23</v>
      </c>
      <c r="B11" s="126" t="s">
        <v>24</v>
      </c>
      <c r="C11" s="127"/>
    </row>
    <row r="12" spans="1:3" s="128" customFormat="1" ht="21" customHeight="1">
      <c r="A12" s="180" t="s">
        <v>26</v>
      </c>
      <c r="B12" s="180"/>
      <c r="C12" s="12"/>
    </row>
    <row r="13" spans="1:3" ht="15">
      <c r="A13" s="164"/>
      <c r="B13" s="179"/>
      <c r="C13" s="129"/>
    </row>
    <row r="14" spans="1:2" ht="17.25" customHeight="1">
      <c r="A14" s="4" t="s">
        <v>10</v>
      </c>
      <c r="B14" s="130" t="s">
        <v>120</v>
      </c>
    </row>
    <row r="15" spans="1:4" ht="17.25" customHeight="1">
      <c r="A15" s="5"/>
      <c r="B15" s="130" t="s">
        <v>121</v>
      </c>
      <c r="C15" s="6"/>
      <c r="D15" s="131" t="s">
        <v>2</v>
      </c>
    </row>
    <row r="16" spans="1:4" ht="17.25" customHeight="1">
      <c r="A16" s="5"/>
      <c r="B16" s="132" t="s">
        <v>122</v>
      </c>
      <c r="C16" s="7" t="s">
        <v>11</v>
      </c>
      <c r="D16" s="131"/>
    </row>
    <row r="17" spans="1:4" ht="17.25" customHeight="1">
      <c r="A17" s="166" t="s">
        <v>17</v>
      </c>
      <c r="B17" s="5"/>
      <c r="C17" s="7" t="s">
        <v>12</v>
      </c>
      <c r="D17" s="131">
        <v>32847882</v>
      </c>
    </row>
    <row r="18" spans="1:4" ht="17.25" customHeight="1">
      <c r="A18" s="181"/>
      <c r="C18" s="7"/>
      <c r="D18" s="131"/>
    </row>
    <row r="19" spans="1:4" ht="17.25" customHeight="1">
      <c r="A19" s="181" t="s">
        <v>18</v>
      </c>
      <c r="B19" s="165" t="s">
        <v>104</v>
      </c>
      <c r="C19" s="7" t="s">
        <v>13</v>
      </c>
      <c r="D19" s="131">
        <v>4711003616</v>
      </c>
    </row>
    <row r="20" spans="1:4" ht="17.25" customHeight="1">
      <c r="A20" s="181"/>
      <c r="B20" s="182"/>
      <c r="C20" s="7" t="s">
        <v>3</v>
      </c>
      <c r="D20" s="131">
        <v>471101001</v>
      </c>
    </row>
    <row r="21" spans="1:4" ht="17.25" customHeight="1">
      <c r="A21" s="133"/>
      <c r="B21" s="130"/>
      <c r="C21" s="7" t="s">
        <v>14</v>
      </c>
      <c r="D21" s="131"/>
    </row>
    <row r="22" spans="1:4" ht="17.25" customHeight="1">
      <c r="A22" s="165" t="s">
        <v>19</v>
      </c>
      <c r="B22" s="5"/>
      <c r="C22" s="7" t="s">
        <v>15</v>
      </c>
      <c r="D22" s="131"/>
    </row>
    <row r="23" spans="1:4" ht="34.5" customHeight="1">
      <c r="A23" s="166"/>
      <c r="B23" s="130" t="s">
        <v>123</v>
      </c>
      <c r="C23" s="7" t="s">
        <v>16</v>
      </c>
      <c r="D23" s="131"/>
    </row>
    <row r="24" spans="1:4" ht="17.25" customHeight="1">
      <c r="A24" s="130"/>
      <c r="B24" s="130"/>
      <c r="C24" s="7" t="s">
        <v>4</v>
      </c>
      <c r="D24" s="131"/>
    </row>
    <row r="25" spans="1:3" ht="42" customHeight="1">
      <c r="A25" s="164" t="s">
        <v>5</v>
      </c>
      <c r="B25" s="179"/>
      <c r="C25" s="3"/>
    </row>
    <row r="26" spans="1:4" ht="86.25" customHeight="1">
      <c r="A26" s="134" t="s">
        <v>20</v>
      </c>
      <c r="B26" s="167" t="s">
        <v>124</v>
      </c>
      <c r="C26" s="168"/>
      <c r="D26" s="169"/>
    </row>
    <row r="27" spans="1:4" s="8" customFormat="1" ht="53.25" customHeight="1">
      <c r="A27" s="135" t="s">
        <v>6</v>
      </c>
      <c r="B27" s="170" t="s">
        <v>125</v>
      </c>
      <c r="C27" s="171"/>
      <c r="D27" s="172"/>
    </row>
    <row r="28" spans="1:4" s="8" customFormat="1" ht="22.5" customHeight="1">
      <c r="A28" s="155" t="s">
        <v>7</v>
      </c>
      <c r="B28" s="173" t="s">
        <v>126</v>
      </c>
      <c r="C28" s="174"/>
      <c r="D28" s="175"/>
    </row>
    <row r="29" spans="1:4" s="8" customFormat="1" ht="22.5" customHeight="1">
      <c r="A29" s="156"/>
      <c r="B29" s="176" t="s">
        <v>127</v>
      </c>
      <c r="C29" s="177"/>
      <c r="D29" s="178"/>
    </row>
    <row r="30" spans="1:4" s="8" customFormat="1" ht="22.5" customHeight="1">
      <c r="A30" s="156"/>
      <c r="B30" s="176" t="s">
        <v>128</v>
      </c>
      <c r="C30" s="177"/>
      <c r="D30" s="178"/>
    </row>
    <row r="31" spans="1:4" s="8" customFormat="1" ht="35.25" customHeight="1">
      <c r="A31" s="156"/>
      <c r="B31" s="176" t="s">
        <v>129</v>
      </c>
      <c r="C31" s="177"/>
      <c r="D31" s="178"/>
    </row>
    <row r="32" spans="1:4" s="8" customFormat="1" ht="22.5" customHeight="1">
      <c r="A32" s="156"/>
      <c r="B32" s="176" t="s">
        <v>130</v>
      </c>
      <c r="C32" s="177"/>
      <c r="D32" s="178"/>
    </row>
    <row r="33" spans="1:4" s="8" customFormat="1" ht="51.75" customHeight="1">
      <c r="A33" s="136" t="s">
        <v>8</v>
      </c>
      <c r="B33" s="157" t="s">
        <v>108</v>
      </c>
      <c r="C33" s="158"/>
      <c r="D33" s="159"/>
    </row>
    <row r="34" spans="1:4" s="8" customFormat="1" ht="35.25" customHeight="1">
      <c r="A34" s="160" t="s">
        <v>21</v>
      </c>
      <c r="B34" s="161"/>
      <c r="C34" s="162">
        <v>41639251.99</v>
      </c>
      <c r="D34" s="162"/>
    </row>
    <row r="35" spans="1:4" s="8" customFormat="1" ht="40.5" customHeight="1">
      <c r="A35" s="160" t="s">
        <v>22</v>
      </c>
      <c r="B35" s="161"/>
      <c r="C35" s="162">
        <v>11706869</v>
      </c>
      <c r="D35" s="162"/>
    </row>
  </sheetData>
  <sheetProtection/>
  <mergeCells count="23">
    <mergeCell ref="B32:D32"/>
    <mergeCell ref="A13:B13"/>
    <mergeCell ref="A25:B25"/>
    <mergeCell ref="A12:B12"/>
    <mergeCell ref="A19:A20"/>
    <mergeCell ref="B19:B20"/>
    <mergeCell ref="A17:A18"/>
    <mergeCell ref="B26:D26"/>
    <mergeCell ref="B27:D27"/>
    <mergeCell ref="B28:D28"/>
    <mergeCell ref="B29:D29"/>
    <mergeCell ref="B30:D30"/>
    <mergeCell ref="B31:D31"/>
    <mergeCell ref="A28:A32"/>
    <mergeCell ref="B33:D33"/>
    <mergeCell ref="A35:B35"/>
    <mergeCell ref="C35:D35"/>
    <mergeCell ref="B2:D2"/>
    <mergeCell ref="B3:D3"/>
    <mergeCell ref="A34:B34"/>
    <mergeCell ref="C34:D34"/>
    <mergeCell ref="A10:C10"/>
    <mergeCell ref="A22:A23"/>
  </mergeCells>
  <printOptions/>
  <pageMargins left="0.5905511811023623" right="0" top="0" bottom="0" header="0" footer="0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31"/>
  <sheetViews>
    <sheetView zoomScale="80" zoomScaleNormal="80" zoomScalePageLayoutView="0" workbookViewId="0" topLeftCell="A4">
      <selection activeCell="B15" sqref="B15"/>
    </sheetView>
  </sheetViews>
  <sheetFormatPr defaultColWidth="9.140625" defaultRowHeight="24.75" customHeight="1"/>
  <cols>
    <col min="1" max="1" width="71.7109375" style="14" customWidth="1"/>
    <col min="2" max="2" width="23.57421875" style="14" customWidth="1"/>
  </cols>
  <sheetData>
    <row r="1" ht="24.75" customHeight="1">
      <c r="B1" s="16" t="s">
        <v>30</v>
      </c>
    </row>
    <row r="2" spans="1:2" ht="35.25" customHeight="1">
      <c r="A2" s="187" t="s">
        <v>31</v>
      </c>
      <c r="B2" s="187"/>
    </row>
    <row r="3" spans="1:2" s="17" customFormat="1" ht="30.75" customHeight="1">
      <c r="A3" s="186" t="s">
        <v>116</v>
      </c>
      <c r="B3" s="186"/>
    </row>
    <row r="4" spans="1:2" s="144" customFormat="1" ht="30.75" customHeight="1">
      <c r="A4" s="183" t="s">
        <v>139</v>
      </c>
      <c r="B4" s="184"/>
    </row>
    <row r="5" spans="1:2" s="18" customFormat="1" ht="30.75" customHeight="1">
      <c r="A5" s="185" t="s">
        <v>32</v>
      </c>
      <c r="B5" s="185"/>
    </row>
    <row r="6" spans="1:2" s="11" customFormat="1" ht="15">
      <c r="A6" s="46" t="s">
        <v>27</v>
      </c>
      <c r="B6" s="145" t="s">
        <v>33</v>
      </c>
    </row>
    <row r="7" spans="1:2" ht="15">
      <c r="A7" s="71" t="s">
        <v>34</v>
      </c>
      <c r="B7" s="146">
        <v>53346.1</v>
      </c>
    </row>
    <row r="8" spans="1:2" ht="15">
      <c r="A8" s="72" t="s">
        <v>28</v>
      </c>
      <c r="B8" s="147"/>
    </row>
    <row r="9" spans="1:2" ht="15">
      <c r="A9" s="73" t="s">
        <v>35</v>
      </c>
      <c r="B9" s="148">
        <v>41639.2</v>
      </c>
    </row>
    <row r="10" spans="1:2" ht="15">
      <c r="A10" s="74" t="s">
        <v>29</v>
      </c>
      <c r="B10" s="147"/>
    </row>
    <row r="11" spans="1:2" ht="15">
      <c r="A11" s="75" t="s">
        <v>36</v>
      </c>
      <c r="B11" s="149">
        <v>27489.4</v>
      </c>
    </row>
    <row r="12" spans="1:2" ht="15">
      <c r="A12" s="72" t="s">
        <v>37</v>
      </c>
      <c r="B12" s="147">
        <v>11706.9</v>
      </c>
    </row>
    <row r="13" spans="1:2" ht="15">
      <c r="A13" s="74" t="s">
        <v>29</v>
      </c>
      <c r="B13" s="147"/>
    </row>
    <row r="14" spans="1:2" ht="15">
      <c r="A14" s="75" t="s">
        <v>38</v>
      </c>
      <c r="B14" s="149">
        <v>3780.4</v>
      </c>
    </row>
    <row r="15" spans="1:2" ht="15">
      <c r="A15" s="71" t="s">
        <v>39</v>
      </c>
      <c r="B15" s="146">
        <f>B24</f>
        <v>21.8</v>
      </c>
    </row>
    <row r="16" spans="1:2" ht="15">
      <c r="A16" s="74" t="s">
        <v>28</v>
      </c>
      <c r="B16" s="147"/>
    </row>
    <row r="17" spans="1:2" ht="15">
      <c r="A17" s="76" t="s">
        <v>40</v>
      </c>
      <c r="B17" s="148"/>
    </row>
    <row r="18" spans="1:2" ht="15">
      <c r="A18" s="74" t="s">
        <v>29</v>
      </c>
      <c r="B18" s="147"/>
    </row>
    <row r="19" spans="1:2" ht="15">
      <c r="A19" s="75" t="s">
        <v>41</v>
      </c>
      <c r="B19" s="149"/>
    </row>
    <row r="20" spans="1:2" ht="15">
      <c r="A20" s="77"/>
      <c r="B20" s="149"/>
    </row>
    <row r="21" spans="1:2" ht="30.75">
      <c r="A21" s="47" t="s">
        <v>42</v>
      </c>
      <c r="B21" s="145"/>
    </row>
    <row r="22" spans="1:2" ht="15">
      <c r="A22" s="47" t="s">
        <v>43</v>
      </c>
      <c r="B22" s="145"/>
    </row>
    <row r="23" spans="1:2" ht="15">
      <c r="A23" s="47" t="s">
        <v>44</v>
      </c>
      <c r="B23" s="145"/>
    </row>
    <row r="24" spans="1:2" ht="15">
      <c r="A24" s="47" t="s">
        <v>45</v>
      </c>
      <c r="B24" s="145">
        <v>21.8</v>
      </c>
    </row>
    <row r="25" spans="1:2" ht="15">
      <c r="A25" s="71" t="s">
        <v>46</v>
      </c>
      <c r="B25" s="146">
        <v>781.7</v>
      </c>
    </row>
    <row r="26" spans="1:2" ht="15">
      <c r="A26" s="74" t="s">
        <v>28</v>
      </c>
      <c r="B26" s="147"/>
    </row>
    <row r="27" spans="1:2" ht="15">
      <c r="A27" s="75" t="s">
        <v>47</v>
      </c>
      <c r="B27" s="149"/>
    </row>
    <row r="28" spans="1:2" ht="15">
      <c r="A28" s="77" t="s">
        <v>48</v>
      </c>
      <c r="B28" s="149">
        <v>781.7</v>
      </c>
    </row>
    <row r="29" spans="1:2" ht="15">
      <c r="A29" s="47" t="s">
        <v>29</v>
      </c>
      <c r="B29" s="145"/>
    </row>
    <row r="30" spans="1:2" ht="15">
      <c r="A30" s="47" t="s">
        <v>49</v>
      </c>
      <c r="B30" s="145"/>
    </row>
    <row r="31" ht="24.75" customHeight="1">
      <c r="A31" s="15"/>
    </row>
  </sheetData>
  <sheetProtection/>
  <mergeCells count="4">
    <mergeCell ref="A4:B4"/>
    <mergeCell ref="A5:B5"/>
    <mergeCell ref="A3:B3"/>
    <mergeCell ref="A2:B2"/>
  </mergeCells>
  <printOptions/>
  <pageMargins left="0.5905511811023623" right="0" top="0" bottom="0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70" zoomScaleNormal="70" zoomScaleSheetLayoutView="70" zoomScalePageLayoutView="0" workbookViewId="0" topLeftCell="A1">
      <selection activeCell="E21" sqref="E21"/>
    </sheetView>
  </sheetViews>
  <sheetFormatPr defaultColWidth="9.140625" defaultRowHeight="15"/>
  <cols>
    <col min="1" max="1" width="38.421875" style="0" customWidth="1"/>
    <col min="2" max="2" width="10.00390625" style="0" customWidth="1"/>
    <col min="3" max="3" width="10.28125" style="0" customWidth="1"/>
    <col min="4" max="4" width="12.8515625" style="0" customWidth="1"/>
    <col min="5" max="5" width="17.7109375" style="9" customWidth="1"/>
    <col min="6" max="6" width="18.57421875" style="9" customWidth="1"/>
    <col min="7" max="7" width="18.140625" style="9" customWidth="1"/>
  </cols>
  <sheetData>
    <row r="1" spans="1:7" ht="18">
      <c r="A1" s="19"/>
      <c r="B1" s="19"/>
      <c r="G1" s="21" t="s">
        <v>53</v>
      </c>
    </row>
    <row r="2" spans="1:7" ht="17.25">
      <c r="A2" s="208" t="s">
        <v>54</v>
      </c>
      <c r="B2" s="208"/>
      <c r="C2" s="208"/>
      <c r="D2" s="208"/>
      <c r="E2" s="208"/>
      <c r="F2" s="208"/>
      <c r="G2" s="208"/>
    </row>
    <row r="3" spans="1:7" ht="17.25">
      <c r="A3" s="208" t="s">
        <v>55</v>
      </c>
      <c r="B3" s="208"/>
      <c r="C3" s="208"/>
      <c r="D3" s="208"/>
      <c r="E3" s="208"/>
      <c r="F3" s="208"/>
      <c r="G3" s="208"/>
    </row>
    <row r="4" spans="1:7" s="69" customFormat="1" ht="18">
      <c r="A4" s="209" t="s">
        <v>50</v>
      </c>
      <c r="B4" s="209"/>
      <c r="C4" s="209"/>
      <c r="D4" s="209"/>
      <c r="E4" s="209"/>
      <c r="F4" s="209"/>
      <c r="G4" s="209"/>
    </row>
    <row r="5" spans="1:7" ht="14.25">
      <c r="A5" s="210" t="s">
        <v>51</v>
      </c>
      <c r="B5" s="210"/>
      <c r="C5" s="210"/>
      <c r="D5" s="210"/>
      <c r="E5" s="210"/>
      <c r="F5" s="210"/>
      <c r="G5" s="210"/>
    </row>
    <row r="6" spans="1:7" s="24" customFormat="1" ht="17.25">
      <c r="A6" s="22"/>
      <c r="B6" s="23" t="s">
        <v>23</v>
      </c>
      <c r="C6" s="199"/>
      <c r="D6" s="199"/>
      <c r="E6" s="25" t="s">
        <v>59</v>
      </c>
      <c r="F6" s="25"/>
      <c r="G6" s="25"/>
    </row>
    <row r="7" spans="1:4" ht="18">
      <c r="A7" s="20"/>
      <c r="B7" s="20"/>
      <c r="C7" s="20"/>
      <c r="D7" s="20"/>
    </row>
    <row r="8" spans="1:7" s="8" customFormat="1" ht="36" customHeight="1">
      <c r="A8" s="211" t="s">
        <v>27</v>
      </c>
      <c r="B8" s="193" t="s">
        <v>56</v>
      </c>
      <c r="C8" s="196" t="s">
        <v>72</v>
      </c>
      <c r="D8" s="196" t="s">
        <v>69</v>
      </c>
      <c r="E8" s="197"/>
      <c r="F8" s="197"/>
      <c r="G8" s="198"/>
    </row>
    <row r="9" spans="1:7" s="8" customFormat="1" ht="15">
      <c r="A9" s="211"/>
      <c r="B9" s="194"/>
      <c r="C9" s="196"/>
      <c r="D9" s="193" t="s">
        <v>57</v>
      </c>
      <c r="E9" s="200" t="s">
        <v>60</v>
      </c>
      <c r="F9" s="201"/>
      <c r="G9" s="202"/>
    </row>
    <row r="10" spans="1:7" ht="144.75" customHeight="1">
      <c r="A10" s="212"/>
      <c r="B10" s="195"/>
      <c r="C10" s="213"/>
      <c r="D10" s="195"/>
      <c r="E10" s="26" t="s">
        <v>73</v>
      </c>
      <c r="F10" s="26" t="s">
        <v>74</v>
      </c>
      <c r="G10" s="26" t="s">
        <v>58</v>
      </c>
    </row>
    <row r="11" spans="1:7" s="58" customFormat="1" ht="14.25" customHeight="1">
      <c r="A11" s="54">
        <v>1</v>
      </c>
      <c r="B11" s="55">
        <v>2</v>
      </c>
      <c r="C11" s="56">
        <v>3</v>
      </c>
      <c r="D11" s="55">
        <v>4</v>
      </c>
      <c r="E11" s="54">
        <v>5</v>
      </c>
      <c r="F11" s="57">
        <v>6</v>
      </c>
      <c r="G11" s="57">
        <v>7</v>
      </c>
    </row>
    <row r="12" spans="1:7" s="31" customFormat="1" ht="15">
      <c r="A12" s="38" t="s">
        <v>61</v>
      </c>
      <c r="B12" s="39">
        <v>100</v>
      </c>
      <c r="C12" s="39" t="s">
        <v>62</v>
      </c>
      <c r="D12" s="40">
        <f>D13+D15+D16+D17</f>
        <v>0</v>
      </c>
      <c r="E12" s="41">
        <f>E13</f>
        <v>0</v>
      </c>
      <c r="F12" s="41">
        <f>F15</f>
        <v>0</v>
      </c>
      <c r="G12" s="41">
        <f>G16+G17</f>
        <v>0</v>
      </c>
    </row>
    <row r="13" spans="1:7" s="32" customFormat="1" ht="15">
      <c r="A13" s="36" t="s">
        <v>60</v>
      </c>
      <c r="B13" s="190">
        <v>110</v>
      </c>
      <c r="C13" s="190">
        <v>180</v>
      </c>
      <c r="D13" s="203">
        <f>E13</f>
        <v>0</v>
      </c>
      <c r="E13" s="205"/>
      <c r="F13" s="205" t="s">
        <v>62</v>
      </c>
      <c r="G13" s="205" t="s">
        <v>62</v>
      </c>
    </row>
    <row r="14" spans="1:7" s="32" customFormat="1" ht="15">
      <c r="A14" s="37" t="s">
        <v>63</v>
      </c>
      <c r="B14" s="191"/>
      <c r="C14" s="191"/>
      <c r="D14" s="204"/>
      <c r="E14" s="206"/>
      <c r="F14" s="206"/>
      <c r="G14" s="206"/>
    </row>
    <row r="15" spans="1:7" s="32" customFormat="1" ht="30.75">
      <c r="A15" s="37" t="s">
        <v>64</v>
      </c>
      <c r="B15" s="28">
        <v>120</v>
      </c>
      <c r="C15" s="28">
        <v>180</v>
      </c>
      <c r="D15" s="29">
        <f>F15</f>
        <v>0</v>
      </c>
      <c r="E15" s="29" t="s">
        <v>62</v>
      </c>
      <c r="F15" s="29"/>
      <c r="G15" s="29" t="s">
        <v>62</v>
      </c>
    </row>
    <row r="16" spans="1:7" s="32" customFormat="1" ht="22.5" customHeight="1">
      <c r="A16" s="188" t="s">
        <v>65</v>
      </c>
      <c r="B16" s="190">
        <v>130</v>
      </c>
      <c r="C16" s="28">
        <v>180</v>
      </c>
      <c r="D16" s="29">
        <f>G16</f>
        <v>0</v>
      </c>
      <c r="E16" s="29" t="s">
        <v>62</v>
      </c>
      <c r="F16" s="29" t="s">
        <v>62</v>
      </c>
      <c r="G16" s="29"/>
    </row>
    <row r="17" spans="1:7" s="32" customFormat="1" ht="21.75" customHeight="1">
      <c r="A17" s="189"/>
      <c r="B17" s="191"/>
      <c r="C17" s="28">
        <v>130</v>
      </c>
      <c r="D17" s="29">
        <f>G17</f>
        <v>0</v>
      </c>
      <c r="E17" s="29" t="s">
        <v>62</v>
      </c>
      <c r="F17" s="29" t="s">
        <v>62</v>
      </c>
      <c r="G17" s="29"/>
    </row>
    <row r="18" spans="1:7" s="32" customFormat="1" ht="15">
      <c r="A18" s="42" t="s">
        <v>66</v>
      </c>
      <c r="B18" s="59">
        <v>200</v>
      </c>
      <c r="C18" s="48" t="s">
        <v>62</v>
      </c>
      <c r="D18" s="40">
        <f>SUM(D19:D28)</f>
        <v>0</v>
      </c>
      <c r="E18" s="40">
        <f>SUM(E19:E27)</f>
        <v>0</v>
      </c>
      <c r="F18" s="40">
        <f>SUM(F19:F27)</f>
        <v>0</v>
      </c>
      <c r="G18" s="40">
        <f>SUM(G19:G27)</f>
        <v>0</v>
      </c>
    </row>
    <row r="19" spans="1:7" s="32" customFormat="1" ht="19.5" customHeight="1">
      <c r="A19" s="45" t="s">
        <v>60</v>
      </c>
      <c r="B19" s="190">
        <v>210</v>
      </c>
      <c r="C19" s="28">
        <v>111</v>
      </c>
      <c r="D19" s="49">
        <f>E19+F19+G19</f>
        <v>0</v>
      </c>
      <c r="E19" s="29"/>
      <c r="F19" s="29"/>
      <c r="G19" s="29"/>
    </row>
    <row r="20" spans="1:7" s="32" customFormat="1" ht="19.5" customHeight="1">
      <c r="A20" s="44" t="s">
        <v>67</v>
      </c>
      <c r="B20" s="192"/>
      <c r="C20" s="35">
        <v>112</v>
      </c>
      <c r="D20" s="49">
        <f aca="true" t="shared" si="0" ref="D20:D28">E20+F20+G20</f>
        <v>0</v>
      </c>
      <c r="E20" s="29"/>
      <c r="F20" s="29"/>
      <c r="G20" s="29"/>
    </row>
    <row r="21" spans="1:7" s="32" customFormat="1" ht="19.5" customHeight="1">
      <c r="A21" s="44"/>
      <c r="B21" s="191"/>
      <c r="C21" s="28">
        <v>119</v>
      </c>
      <c r="D21" s="49">
        <f t="shared" si="0"/>
        <v>0</v>
      </c>
      <c r="E21" s="29"/>
      <c r="F21" s="29"/>
      <c r="G21" s="29"/>
    </row>
    <row r="22" spans="1:7" s="32" customFormat="1" ht="19.5" customHeight="1">
      <c r="A22" s="43" t="s">
        <v>52</v>
      </c>
      <c r="B22" s="190">
        <v>211</v>
      </c>
      <c r="C22" s="28">
        <v>111</v>
      </c>
      <c r="D22" s="49">
        <f t="shared" si="0"/>
        <v>0</v>
      </c>
      <c r="E22" s="29"/>
      <c r="F22" s="29"/>
      <c r="G22" s="29"/>
    </row>
    <row r="23" spans="1:7" s="32" customFormat="1" ht="33" customHeight="1">
      <c r="A23" s="37" t="s">
        <v>68</v>
      </c>
      <c r="B23" s="191"/>
      <c r="C23" s="28">
        <v>119</v>
      </c>
      <c r="D23" s="49">
        <f t="shared" si="0"/>
        <v>0</v>
      </c>
      <c r="E23" s="29"/>
      <c r="F23" s="29"/>
      <c r="G23" s="29"/>
    </row>
    <row r="24" spans="1:7" s="32" customFormat="1" ht="23.25" customHeight="1">
      <c r="A24" s="188" t="s">
        <v>75</v>
      </c>
      <c r="B24" s="190">
        <v>220</v>
      </c>
      <c r="C24" s="28">
        <v>321</v>
      </c>
      <c r="D24" s="49">
        <f t="shared" si="0"/>
        <v>0</v>
      </c>
      <c r="E24" s="29"/>
      <c r="F24" s="29"/>
      <c r="G24" s="29"/>
    </row>
    <row r="25" spans="1:7" s="32" customFormat="1" ht="23.25" customHeight="1">
      <c r="A25" s="207"/>
      <c r="B25" s="191"/>
      <c r="C25" s="50">
        <v>323</v>
      </c>
      <c r="D25" s="49">
        <f t="shared" si="0"/>
        <v>0</v>
      </c>
      <c r="E25" s="29"/>
      <c r="F25" s="29"/>
      <c r="G25" s="29"/>
    </row>
    <row r="26" spans="1:7" s="32" customFormat="1" ht="24" customHeight="1">
      <c r="A26" s="188" t="s">
        <v>76</v>
      </c>
      <c r="B26" s="190">
        <v>230</v>
      </c>
      <c r="C26" s="51">
        <v>244</v>
      </c>
      <c r="D26" s="49">
        <f t="shared" si="0"/>
        <v>0</v>
      </c>
      <c r="E26" s="29"/>
      <c r="F26" s="29"/>
      <c r="G26" s="29"/>
    </row>
    <row r="27" spans="1:7" s="32" customFormat="1" ht="26.25" customHeight="1">
      <c r="A27" s="189"/>
      <c r="B27" s="191"/>
      <c r="C27" s="28">
        <v>852</v>
      </c>
      <c r="D27" s="49">
        <f t="shared" si="0"/>
        <v>0</v>
      </c>
      <c r="E27" s="29"/>
      <c r="F27" s="29"/>
      <c r="G27" s="29"/>
    </row>
    <row r="28" spans="1:7" s="32" customFormat="1" ht="35.25" customHeight="1">
      <c r="A28" s="33" t="s">
        <v>77</v>
      </c>
      <c r="B28" s="34">
        <v>240</v>
      </c>
      <c r="C28" s="34">
        <v>244</v>
      </c>
      <c r="D28" s="49">
        <f t="shared" si="0"/>
        <v>0</v>
      </c>
      <c r="E28" s="30"/>
      <c r="F28" s="30"/>
      <c r="G28" s="30"/>
    </row>
    <row r="29" spans="1:7" s="32" customFormat="1" ht="27" customHeight="1">
      <c r="A29" s="27" t="s">
        <v>70</v>
      </c>
      <c r="B29" s="28">
        <v>300</v>
      </c>
      <c r="C29" s="28" t="s">
        <v>62</v>
      </c>
      <c r="D29" s="29"/>
      <c r="E29" s="29"/>
      <c r="F29" s="29"/>
      <c r="G29" s="29"/>
    </row>
    <row r="30" spans="1:7" s="32" customFormat="1" ht="27.75" customHeight="1">
      <c r="A30" s="37" t="s">
        <v>71</v>
      </c>
      <c r="B30" s="35">
        <v>400</v>
      </c>
      <c r="C30" s="35" t="s">
        <v>62</v>
      </c>
      <c r="D30" s="30"/>
      <c r="E30" s="30"/>
      <c r="F30" s="30"/>
      <c r="G30" s="30"/>
    </row>
    <row r="31" ht="18" customHeight="1"/>
    <row r="33" ht="37.5" customHeight="1"/>
    <row r="35" ht="45" customHeight="1"/>
  </sheetData>
  <sheetProtection/>
  <mergeCells count="25">
    <mergeCell ref="A24:A25"/>
    <mergeCell ref="B24:B25"/>
    <mergeCell ref="B26:B27"/>
    <mergeCell ref="A26:A27"/>
    <mergeCell ref="A2:G2"/>
    <mergeCell ref="A3:G3"/>
    <mergeCell ref="A4:G4"/>
    <mergeCell ref="A5:G5"/>
    <mergeCell ref="A8:A10"/>
    <mergeCell ref="C8:C10"/>
    <mergeCell ref="C6:D6"/>
    <mergeCell ref="E9:G9"/>
    <mergeCell ref="B13:B14"/>
    <mergeCell ref="C13:C14"/>
    <mergeCell ref="D13:D14"/>
    <mergeCell ref="E13:E14"/>
    <mergeCell ref="F13:F14"/>
    <mergeCell ref="G13:G14"/>
    <mergeCell ref="A16:A17"/>
    <mergeCell ref="B16:B17"/>
    <mergeCell ref="B19:B21"/>
    <mergeCell ref="B22:B23"/>
    <mergeCell ref="B8:B10"/>
    <mergeCell ref="D9:D10"/>
    <mergeCell ref="D8:G8"/>
  </mergeCells>
  <printOptions/>
  <pageMargins left="0.5905511811023623" right="0" top="0" bottom="0" header="0" footer="0"/>
  <pageSetup horizontalDpi="180" verticalDpi="18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7"/>
  <sheetViews>
    <sheetView tabSelected="1" view="pageBreakPreview" zoomScale="60" zoomScaleNormal="65" zoomScalePageLayoutView="0" workbookViewId="0" topLeftCell="D46">
      <selection activeCell="F56" sqref="F56"/>
    </sheetView>
  </sheetViews>
  <sheetFormatPr defaultColWidth="9.140625" defaultRowHeight="15"/>
  <cols>
    <col min="1" max="1" width="38.421875" style="0" customWidth="1"/>
    <col min="2" max="3" width="11.28125" style="0" customWidth="1"/>
    <col min="4" max="4" width="11.421875" style="0" customWidth="1"/>
    <col min="5" max="5" width="12.28125" style="0" customWidth="1"/>
    <col min="6" max="6" width="12.8515625" style="0" customWidth="1"/>
    <col min="7" max="7" width="17.7109375" style="9" customWidth="1"/>
    <col min="8" max="8" width="18.57421875" style="9" customWidth="1"/>
    <col min="9" max="9" width="18.140625" style="9" customWidth="1"/>
    <col min="10" max="10" width="12.8515625" style="0" customWidth="1"/>
    <col min="11" max="11" width="14.140625" style="9" customWidth="1"/>
    <col min="12" max="12" width="18.57421875" style="9" customWidth="1"/>
    <col min="13" max="13" width="18.140625" style="9" customWidth="1"/>
    <col min="14" max="14" width="12.8515625" style="0" customWidth="1"/>
    <col min="15" max="15" width="17.7109375" style="9" customWidth="1"/>
    <col min="16" max="16" width="18.57421875" style="9" customWidth="1"/>
    <col min="17" max="17" width="18.140625" style="9" customWidth="1"/>
  </cols>
  <sheetData>
    <row r="3" spans="1:17" ht="18">
      <c r="A3" s="19"/>
      <c r="B3" s="19"/>
      <c r="C3" s="19"/>
      <c r="I3" s="21"/>
      <c r="M3" s="21"/>
      <c r="Q3" s="21" t="s">
        <v>53</v>
      </c>
    </row>
    <row r="4" spans="1:17" ht="17.25">
      <c r="A4" s="208" t="s">
        <v>54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7.25">
      <c r="A5" s="208" t="s">
        <v>55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s="69" customFormat="1" ht="18" customHeight="1">
      <c r="A6" s="209" t="s">
        <v>116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</row>
    <row r="7" spans="1:17" ht="14.25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</row>
    <row r="8" spans="1:17" s="24" customFormat="1" ht="17.25" customHeight="1">
      <c r="A8" s="22"/>
      <c r="F8" s="219" t="s">
        <v>109</v>
      </c>
      <c r="G8" s="219"/>
      <c r="H8" s="219"/>
      <c r="I8" s="219"/>
      <c r="J8" s="219"/>
      <c r="K8" s="219"/>
      <c r="L8" s="219"/>
      <c r="M8" s="25"/>
      <c r="O8" s="25"/>
      <c r="P8" s="25"/>
      <c r="Q8" s="25"/>
    </row>
    <row r="9" spans="1:14" ht="18">
      <c r="A9" s="20"/>
      <c r="B9" s="20"/>
      <c r="C9" s="20"/>
      <c r="D9" s="20"/>
      <c r="E9" s="20"/>
      <c r="F9" s="20"/>
      <c r="J9" s="20"/>
      <c r="N9" s="20"/>
    </row>
    <row r="10" spans="1:17" s="8" customFormat="1" ht="36" customHeight="1">
      <c r="A10" s="211" t="s">
        <v>27</v>
      </c>
      <c r="B10" s="193" t="s">
        <v>56</v>
      </c>
      <c r="C10" s="193" t="s">
        <v>107</v>
      </c>
      <c r="D10" s="196" t="s">
        <v>105</v>
      </c>
      <c r="E10" s="193" t="s">
        <v>106</v>
      </c>
      <c r="F10" s="196" t="s">
        <v>100</v>
      </c>
      <c r="G10" s="197"/>
      <c r="H10" s="197"/>
      <c r="I10" s="198"/>
      <c r="J10" s="196" t="s">
        <v>101</v>
      </c>
      <c r="K10" s="197"/>
      <c r="L10" s="197"/>
      <c r="M10" s="198"/>
      <c r="N10" s="196" t="s">
        <v>102</v>
      </c>
      <c r="O10" s="197"/>
      <c r="P10" s="197"/>
      <c r="Q10" s="198"/>
    </row>
    <row r="11" spans="1:17" s="8" customFormat="1" ht="15">
      <c r="A11" s="211"/>
      <c r="B11" s="194"/>
      <c r="C11" s="194"/>
      <c r="D11" s="196"/>
      <c r="E11" s="194"/>
      <c r="F11" s="193" t="s">
        <v>57</v>
      </c>
      <c r="G11" s="200" t="s">
        <v>60</v>
      </c>
      <c r="H11" s="201"/>
      <c r="I11" s="202"/>
      <c r="J11" s="193" t="s">
        <v>57</v>
      </c>
      <c r="K11" s="200" t="s">
        <v>60</v>
      </c>
      <c r="L11" s="201"/>
      <c r="M11" s="202"/>
      <c r="N11" s="193" t="s">
        <v>57</v>
      </c>
      <c r="O11" s="200" t="s">
        <v>60</v>
      </c>
      <c r="P11" s="201"/>
      <c r="Q11" s="202"/>
    </row>
    <row r="12" spans="1:17" ht="144.75" customHeight="1">
      <c r="A12" s="212"/>
      <c r="B12" s="195"/>
      <c r="C12" s="195"/>
      <c r="D12" s="213"/>
      <c r="E12" s="195"/>
      <c r="F12" s="195"/>
      <c r="G12" s="91" t="s">
        <v>73</v>
      </c>
      <c r="H12" s="91" t="s">
        <v>74</v>
      </c>
      <c r="I12" s="91" t="s">
        <v>58</v>
      </c>
      <c r="J12" s="195"/>
      <c r="K12" s="91" t="s">
        <v>73</v>
      </c>
      <c r="L12" s="91" t="s">
        <v>74</v>
      </c>
      <c r="M12" s="91" t="s">
        <v>58</v>
      </c>
      <c r="N12" s="195"/>
      <c r="O12" s="91" t="s">
        <v>73</v>
      </c>
      <c r="P12" s="91" t="s">
        <v>74</v>
      </c>
      <c r="Q12" s="91" t="s">
        <v>58</v>
      </c>
    </row>
    <row r="13" spans="1:17" s="58" customFormat="1" ht="14.25" customHeight="1">
      <c r="A13" s="54">
        <v>1</v>
      </c>
      <c r="B13" s="55">
        <v>2</v>
      </c>
      <c r="C13" s="55">
        <v>3</v>
      </c>
      <c r="D13" s="55">
        <v>4</v>
      </c>
      <c r="E13" s="55">
        <v>5</v>
      </c>
      <c r="F13" s="55">
        <v>6</v>
      </c>
      <c r="G13" s="55">
        <v>7</v>
      </c>
      <c r="H13" s="55">
        <v>8</v>
      </c>
      <c r="I13" s="55">
        <v>9</v>
      </c>
      <c r="J13" s="55">
        <v>10</v>
      </c>
      <c r="K13" s="55">
        <v>11</v>
      </c>
      <c r="L13" s="55">
        <v>12</v>
      </c>
      <c r="M13" s="55">
        <v>13</v>
      </c>
      <c r="N13" s="55">
        <v>14</v>
      </c>
      <c r="O13" s="55">
        <v>15</v>
      </c>
      <c r="P13" s="55">
        <v>16</v>
      </c>
      <c r="Q13" s="55">
        <v>17</v>
      </c>
    </row>
    <row r="14" spans="1:17" s="31" customFormat="1" ht="15">
      <c r="A14" s="38" t="s">
        <v>61</v>
      </c>
      <c r="B14" s="39">
        <v>100</v>
      </c>
      <c r="C14" s="39" t="s">
        <v>62</v>
      </c>
      <c r="D14" s="39" t="s">
        <v>62</v>
      </c>
      <c r="E14" s="39" t="s">
        <v>62</v>
      </c>
      <c r="F14" s="40">
        <f>F15+F17+F18</f>
        <v>19237800</v>
      </c>
      <c r="G14" s="41">
        <f>G15</f>
        <v>15408000</v>
      </c>
      <c r="H14" s="41">
        <f>H17</f>
        <v>3649800</v>
      </c>
      <c r="I14" s="41">
        <f>I18+I15</f>
        <v>180000</v>
      </c>
      <c r="J14" s="40">
        <f>J15+J17+J18</f>
        <v>20302900</v>
      </c>
      <c r="K14" s="41">
        <f>K15</f>
        <v>16258400</v>
      </c>
      <c r="L14" s="41">
        <f>L17</f>
        <v>3864500</v>
      </c>
      <c r="M14" s="41">
        <f>M18+M15</f>
        <v>180000</v>
      </c>
      <c r="N14" s="40">
        <f>N15+N17+N18</f>
        <v>21554400</v>
      </c>
      <c r="O14" s="41">
        <f>O15</f>
        <v>17362000</v>
      </c>
      <c r="P14" s="41">
        <f>P17</f>
        <v>4012400</v>
      </c>
      <c r="Q14" s="41">
        <f>Q18+Q15</f>
        <v>180000</v>
      </c>
    </row>
    <row r="15" spans="1:17" s="32" customFormat="1" ht="15">
      <c r="A15" s="88" t="s">
        <v>60</v>
      </c>
      <c r="B15" s="190">
        <v>120</v>
      </c>
      <c r="C15" s="190" t="s">
        <v>62</v>
      </c>
      <c r="D15" s="190">
        <v>130</v>
      </c>
      <c r="E15" s="190" t="s">
        <v>62</v>
      </c>
      <c r="F15" s="203">
        <f>G15+I15</f>
        <v>15538000</v>
      </c>
      <c r="G15" s="205">
        <f>G19</f>
        <v>15408000</v>
      </c>
      <c r="H15" s="205" t="s">
        <v>62</v>
      </c>
      <c r="I15" s="205">
        <v>130000</v>
      </c>
      <c r="J15" s="203">
        <f>K15+M15</f>
        <v>16388400</v>
      </c>
      <c r="K15" s="205">
        <f>K19</f>
        <v>16258400</v>
      </c>
      <c r="L15" s="205" t="s">
        <v>62</v>
      </c>
      <c r="M15" s="205">
        <v>130000</v>
      </c>
      <c r="N15" s="203">
        <f>O15+Q15</f>
        <v>17492000</v>
      </c>
      <c r="O15" s="205">
        <f>O19</f>
        <v>17362000</v>
      </c>
      <c r="P15" s="205" t="s">
        <v>62</v>
      </c>
      <c r="Q15" s="205">
        <v>130000</v>
      </c>
    </row>
    <row r="16" spans="1:17" s="32" customFormat="1" ht="15">
      <c r="A16" s="90" t="s">
        <v>63</v>
      </c>
      <c r="B16" s="191"/>
      <c r="C16" s="191"/>
      <c r="D16" s="191"/>
      <c r="E16" s="191"/>
      <c r="F16" s="204"/>
      <c r="G16" s="206"/>
      <c r="H16" s="206"/>
      <c r="I16" s="206"/>
      <c r="J16" s="204"/>
      <c r="K16" s="206"/>
      <c r="L16" s="206"/>
      <c r="M16" s="206"/>
      <c r="N16" s="204"/>
      <c r="O16" s="206"/>
      <c r="P16" s="206"/>
      <c r="Q16" s="206"/>
    </row>
    <row r="17" spans="1:17" s="32" customFormat="1" ht="30.75">
      <c r="A17" s="90" t="s">
        <v>64</v>
      </c>
      <c r="B17" s="28">
        <v>150</v>
      </c>
      <c r="C17" s="28" t="s">
        <v>62</v>
      </c>
      <c r="D17" s="28">
        <v>180</v>
      </c>
      <c r="E17" s="28" t="s">
        <v>62</v>
      </c>
      <c r="F17" s="29">
        <f>H17</f>
        <v>3649800</v>
      </c>
      <c r="G17" s="29" t="s">
        <v>62</v>
      </c>
      <c r="H17" s="29">
        <f>H19</f>
        <v>3649800</v>
      </c>
      <c r="I17" s="29" t="s">
        <v>62</v>
      </c>
      <c r="J17" s="29">
        <f>L17</f>
        <v>3864500</v>
      </c>
      <c r="K17" s="29" t="s">
        <v>62</v>
      </c>
      <c r="L17" s="29">
        <f>L19</f>
        <v>3864500</v>
      </c>
      <c r="M17" s="29" t="s">
        <v>62</v>
      </c>
      <c r="N17" s="29">
        <f>P17</f>
        <v>4012400</v>
      </c>
      <c r="O17" s="29" t="s">
        <v>62</v>
      </c>
      <c r="P17" s="29">
        <f>P19</f>
        <v>4012400</v>
      </c>
      <c r="Q17" s="29" t="s">
        <v>62</v>
      </c>
    </row>
    <row r="18" spans="1:17" s="32" customFormat="1" ht="22.5" customHeight="1">
      <c r="A18" s="102" t="s">
        <v>65</v>
      </c>
      <c r="B18" s="103">
        <v>160</v>
      </c>
      <c r="C18" s="92" t="s">
        <v>62</v>
      </c>
      <c r="D18" s="28">
        <v>180</v>
      </c>
      <c r="E18" s="28" t="s">
        <v>62</v>
      </c>
      <c r="F18" s="29">
        <f>I18</f>
        <v>50000</v>
      </c>
      <c r="G18" s="29" t="s">
        <v>62</v>
      </c>
      <c r="H18" s="29" t="s">
        <v>62</v>
      </c>
      <c r="I18" s="29">
        <v>50000</v>
      </c>
      <c r="J18" s="29">
        <f>M18</f>
        <v>50000</v>
      </c>
      <c r="K18" s="29" t="s">
        <v>62</v>
      </c>
      <c r="L18" s="29" t="s">
        <v>62</v>
      </c>
      <c r="M18" s="29">
        <v>50000</v>
      </c>
      <c r="N18" s="29">
        <f>Q18</f>
        <v>50000</v>
      </c>
      <c r="O18" s="29" t="s">
        <v>62</v>
      </c>
      <c r="P18" s="29" t="s">
        <v>62</v>
      </c>
      <c r="Q18" s="29">
        <v>50000</v>
      </c>
    </row>
    <row r="19" spans="1:17" s="32" customFormat="1" ht="15">
      <c r="A19" s="42" t="s">
        <v>66</v>
      </c>
      <c r="B19" s="59">
        <v>200</v>
      </c>
      <c r="C19" s="59" t="s">
        <v>62</v>
      </c>
      <c r="D19" s="48" t="s">
        <v>62</v>
      </c>
      <c r="E19" s="48" t="s">
        <v>62</v>
      </c>
      <c r="F19" s="40">
        <f>F20+F21+F22+F30+F31+F39+F32+F25+F23+F24</f>
        <v>19237800</v>
      </c>
      <c r="G19" s="40">
        <f aca="true" t="shared" si="0" ref="G19:Q19">G20+G21+G22+G30+G31+G39+G32+G25+G23+G24</f>
        <v>15408000</v>
      </c>
      <c r="H19" s="40">
        <f t="shared" si="0"/>
        <v>3649800</v>
      </c>
      <c r="I19" s="40">
        <f t="shared" si="0"/>
        <v>180000</v>
      </c>
      <c r="J19" s="40">
        <f t="shared" si="0"/>
        <v>20302900</v>
      </c>
      <c r="K19" s="40">
        <f t="shared" si="0"/>
        <v>16258400</v>
      </c>
      <c r="L19" s="40">
        <f t="shared" si="0"/>
        <v>3864500</v>
      </c>
      <c r="M19" s="40">
        <f t="shared" si="0"/>
        <v>180000</v>
      </c>
      <c r="N19" s="40">
        <f t="shared" si="0"/>
        <v>21554400</v>
      </c>
      <c r="O19" s="40">
        <f t="shared" si="0"/>
        <v>17362000</v>
      </c>
      <c r="P19" s="40">
        <f t="shared" si="0"/>
        <v>4012400</v>
      </c>
      <c r="Q19" s="40">
        <f t="shared" si="0"/>
        <v>180000</v>
      </c>
    </row>
    <row r="20" spans="1:17" s="32" customFormat="1" ht="27.75" customHeight="1">
      <c r="A20" s="45" t="s">
        <v>60</v>
      </c>
      <c r="B20" s="190">
        <v>210</v>
      </c>
      <c r="C20" s="214" t="s">
        <v>113</v>
      </c>
      <c r="D20" s="28">
        <v>111</v>
      </c>
      <c r="E20" s="95">
        <v>211</v>
      </c>
      <c r="F20" s="49">
        <f aca="true" t="shared" si="1" ref="F20:F31">G20+H20+I20</f>
        <v>8485600</v>
      </c>
      <c r="G20" s="29">
        <f>G26</f>
        <v>8485600</v>
      </c>
      <c r="H20" s="29">
        <f>H26</f>
        <v>0</v>
      </c>
      <c r="I20" s="29">
        <f>I26</f>
        <v>0</v>
      </c>
      <c r="J20" s="49">
        <f>K20+L20+M20</f>
        <v>9091600</v>
      </c>
      <c r="K20" s="29">
        <f>K26</f>
        <v>9091600</v>
      </c>
      <c r="L20" s="29">
        <f>L26</f>
        <v>0</v>
      </c>
      <c r="M20" s="29">
        <f>M26</f>
        <v>0</v>
      </c>
      <c r="N20" s="49">
        <f aca="true" t="shared" si="2" ref="N20:N31">O20+P20+Q20</f>
        <v>9813600</v>
      </c>
      <c r="O20" s="29">
        <f>O26</f>
        <v>9813600</v>
      </c>
      <c r="P20" s="29">
        <f>P26</f>
        <v>0</v>
      </c>
      <c r="Q20" s="29">
        <f>Q26</f>
        <v>0</v>
      </c>
    </row>
    <row r="21" spans="1:17" s="32" customFormat="1" ht="24.75" customHeight="1">
      <c r="A21" s="44" t="s">
        <v>67</v>
      </c>
      <c r="B21" s="192"/>
      <c r="C21" s="218"/>
      <c r="D21" s="89">
        <v>112</v>
      </c>
      <c r="E21" s="96">
        <v>212</v>
      </c>
      <c r="F21" s="49">
        <f t="shared" si="1"/>
        <v>75000</v>
      </c>
      <c r="G21" s="29">
        <v>75000</v>
      </c>
      <c r="H21" s="29"/>
      <c r="I21" s="29"/>
      <c r="J21" s="49">
        <f aca="true" t="shared" si="3" ref="J21:J31">K21+L21+M21</f>
        <v>75000</v>
      </c>
      <c r="K21" s="29">
        <v>75000</v>
      </c>
      <c r="L21" s="29"/>
      <c r="M21" s="29"/>
      <c r="N21" s="49">
        <f t="shared" si="2"/>
        <v>80600</v>
      </c>
      <c r="O21" s="29">
        <v>80600</v>
      </c>
      <c r="P21" s="29"/>
      <c r="Q21" s="29"/>
    </row>
    <row r="22" spans="1:17" s="32" customFormat="1" ht="27" customHeight="1">
      <c r="A22" s="121"/>
      <c r="B22" s="220"/>
      <c r="C22" s="218"/>
      <c r="D22" s="28">
        <v>119</v>
      </c>
      <c r="E22" s="95">
        <v>213</v>
      </c>
      <c r="F22" s="49">
        <f t="shared" si="1"/>
        <v>2547400</v>
      </c>
      <c r="G22" s="29">
        <f aca="true" t="shared" si="4" ref="G22:I24">G27</f>
        <v>2547400</v>
      </c>
      <c r="H22" s="29">
        <f t="shared" si="4"/>
        <v>0</v>
      </c>
      <c r="I22" s="29">
        <f t="shared" si="4"/>
        <v>0</v>
      </c>
      <c r="J22" s="49">
        <f t="shared" si="3"/>
        <v>2729200</v>
      </c>
      <c r="K22" s="29">
        <f aca="true" t="shared" si="5" ref="K22:M24">K27</f>
        <v>2729200</v>
      </c>
      <c r="L22" s="29">
        <f t="shared" si="5"/>
        <v>0</v>
      </c>
      <c r="M22" s="29">
        <f t="shared" si="5"/>
        <v>0</v>
      </c>
      <c r="N22" s="49">
        <f t="shared" si="2"/>
        <v>2946000</v>
      </c>
      <c r="O22" s="29">
        <f aca="true" t="shared" si="6" ref="O22:Q24">O27</f>
        <v>2946000</v>
      </c>
      <c r="P22" s="29">
        <f t="shared" si="6"/>
        <v>0</v>
      </c>
      <c r="Q22" s="29">
        <f t="shared" si="6"/>
        <v>0</v>
      </c>
    </row>
    <row r="23" spans="1:17" s="32" customFormat="1" ht="27.75" customHeight="1">
      <c r="A23" s="120"/>
      <c r="B23" s="192"/>
      <c r="C23" s="214" t="s">
        <v>114</v>
      </c>
      <c r="D23" s="112">
        <v>111</v>
      </c>
      <c r="E23" s="95">
        <v>211</v>
      </c>
      <c r="F23" s="49">
        <f>G23+H23+I23</f>
        <v>454000</v>
      </c>
      <c r="G23" s="29">
        <f t="shared" si="4"/>
        <v>0</v>
      </c>
      <c r="H23" s="29">
        <f t="shared" si="4"/>
        <v>454000</v>
      </c>
      <c r="I23" s="29">
        <f t="shared" si="4"/>
        <v>0</v>
      </c>
      <c r="J23" s="49">
        <f>K23+L23+M23</f>
        <v>454000</v>
      </c>
      <c r="K23" s="29">
        <f t="shared" si="5"/>
        <v>0</v>
      </c>
      <c r="L23" s="29">
        <f t="shared" si="5"/>
        <v>454000</v>
      </c>
      <c r="M23" s="29">
        <f t="shared" si="5"/>
        <v>0</v>
      </c>
      <c r="N23" s="49">
        <f t="shared" si="2"/>
        <v>454000</v>
      </c>
      <c r="O23" s="29">
        <f t="shared" si="6"/>
        <v>0</v>
      </c>
      <c r="P23" s="29">
        <f t="shared" si="6"/>
        <v>454000</v>
      </c>
      <c r="Q23" s="29">
        <f t="shared" si="6"/>
        <v>0</v>
      </c>
    </row>
    <row r="24" spans="1:17" s="32" customFormat="1" ht="27" customHeight="1">
      <c r="A24" s="44"/>
      <c r="B24" s="192"/>
      <c r="C24" s="218"/>
      <c r="D24" s="112">
        <v>119</v>
      </c>
      <c r="E24" s="95">
        <v>213</v>
      </c>
      <c r="F24" s="49">
        <f>G24+H24+I24</f>
        <v>136000</v>
      </c>
      <c r="G24" s="29">
        <f t="shared" si="4"/>
        <v>0</v>
      </c>
      <c r="H24" s="29">
        <f t="shared" si="4"/>
        <v>136000</v>
      </c>
      <c r="I24" s="29">
        <f t="shared" si="4"/>
        <v>0</v>
      </c>
      <c r="J24" s="49">
        <f>K24+L24+M24</f>
        <v>136000</v>
      </c>
      <c r="K24" s="29">
        <f t="shared" si="5"/>
        <v>0</v>
      </c>
      <c r="L24" s="29">
        <f t="shared" si="5"/>
        <v>136000</v>
      </c>
      <c r="M24" s="29">
        <f t="shared" si="5"/>
        <v>0</v>
      </c>
      <c r="N24" s="49">
        <f t="shared" si="2"/>
        <v>136000</v>
      </c>
      <c r="O24" s="29">
        <f t="shared" si="6"/>
        <v>0</v>
      </c>
      <c r="P24" s="29">
        <f t="shared" si="6"/>
        <v>136000</v>
      </c>
      <c r="Q24" s="29">
        <f t="shared" si="6"/>
        <v>0</v>
      </c>
    </row>
    <row r="25" spans="1:17" s="32" customFormat="1" ht="24.75" customHeight="1">
      <c r="A25" s="44"/>
      <c r="B25" s="191"/>
      <c r="C25" s="110" t="s">
        <v>115</v>
      </c>
      <c r="D25" s="113">
        <v>112</v>
      </c>
      <c r="E25" s="113">
        <v>212</v>
      </c>
      <c r="F25" s="49">
        <f t="shared" si="1"/>
        <v>0</v>
      </c>
      <c r="G25" s="113"/>
      <c r="H25" s="113"/>
      <c r="I25" s="113"/>
      <c r="J25" s="49">
        <f t="shared" si="3"/>
        <v>0</v>
      </c>
      <c r="K25" s="113"/>
      <c r="L25" s="113"/>
      <c r="M25" s="113"/>
      <c r="N25" s="49">
        <f t="shared" si="2"/>
        <v>0</v>
      </c>
      <c r="O25" s="113"/>
      <c r="P25" s="113"/>
      <c r="Q25" s="113"/>
    </row>
    <row r="26" spans="1:17" s="32" customFormat="1" ht="27" customHeight="1">
      <c r="A26" s="43" t="s">
        <v>52</v>
      </c>
      <c r="B26" s="190">
        <v>211</v>
      </c>
      <c r="C26" s="214" t="s">
        <v>113</v>
      </c>
      <c r="D26" s="28">
        <v>111</v>
      </c>
      <c r="E26" s="95">
        <v>211</v>
      </c>
      <c r="F26" s="49">
        <f t="shared" si="1"/>
        <v>8485600</v>
      </c>
      <c r="G26" s="29">
        <v>8485600</v>
      </c>
      <c r="H26" s="29"/>
      <c r="I26" s="29"/>
      <c r="J26" s="49">
        <f t="shared" si="3"/>
        <v>9091600</v>
      </c>
      <c r="K26" s="29">
        <v>9091600</v>
      </c>
      <c r="L26" s="29"/>
      <c r="M26" s="29"/>
      <c r="N26" s="49">
        <f t="shared" si="2"/>
        <v>9813600</v>
      </c>
      <c r="O26" s="29">
        <v>9813600</v>
      </c>
      <c r="P26" s="29"/>
      <c r="Q26" s="29"/>
    </row>
    <row r="27" spans="1:17" s="32" customFormat="1" ht="33" customHeight="1">
      <c r="A27" s="221" t="s">
        <v>68</v>
      </c>
      <c r="B27" s="192"/>
      <c r="C27" s="216"/>
      <c r="D27" s="28">
        <v>119</v>
      </c>
      <c r="E27" s="95">
        <v>213</v>
      </c>
      <c r="F27" s="49">
        <f t="shared" si="1"/>
        <v>2547400</v>
      </c>
      <c r="G27" s="29">
        <v>2547400</v>
      </c>
      <c r="H27" s="29"/>
      <c r="I27" s="29"/>
      <c r="J27" s="49">
        <f t="shared" si="3"/>
        <v>2729200</v>
      </c>
      <c r="K27" s="29">
        <v>2729200</v>
      </c>
      <c r="L27" s="29"/>
      <c r="M27" s="29"/>
      <c r="N27" s="49">
        <f t="shared" si="2"/>
        <v>2946000</v>
      </c>
      <c r="O27" s="29">
        <v>2946000</v>
      </c>
      <c r="P27" s="29"/>
      <c r="Q27" s="29"/>
    </row>
    <row r="28" spans="1:17" s="32" customFormat="1" ht="27" customHeight="1">
      <c r="A28" s="221"/>
      <c r="B28" s="218"/>
      <c r="C28" s="214" t="s">
        <v>114</v>
      </c>
      <c r="D28" s="112">
        <v>111</v>
      </c>
      <c r="E28" s="95">
        <v>211</v>
      </c>
      <c r="F28" s="49">
        <f t="shared" si="1"/>
        <v>454000</v>
      </c>
      <c r="G28" s="29"/>
      <c r="H28" s="29">
        <v>454000</v>
      </c>
      <c r="I28" s="29"/>
      <c r="J28" s="49">
        <f t="shared" si="3"/>
        <v>454000</v>
      </c>
      <c r="K28" s="29"/>
      <c r="L28" s="29">
        <v>454000</v>
      </c>
      <c r="M28" s="29"/>
      <c r="N28" s="49">
        <f t="shared" si="2"/>
        <v>454000</v>
      </c>
      <c r="O28" s="29"/>
      <c r="P28" s="29">
        <v>454000</v>
      </c>
      <c r="Q28" s="29"/>
    </row>
    <row r="29" spans="1:17" s="32" customFormat="1" ht="33" customHeight="1">
      <c r="A29" s="222"/>
      <c r="B29" s="217"/>
      <c r="C29" s="216"/>
      <c r="D29" s="112">
        <v>119</v>
      </c>
      <c r="E29" s="95">
        <v>213</v>
      </c>
      <c r="F29" s="49">
        <f t="shared" si="1"/>
        <v>136000</v>
      </c>
      <c r="G29" s="29"/>
      <c r="H29" s="29">
        <v>136000</v>
      </c>
      <c r="I29" s="29"/>
      <c r="J29" s="49">
        <f t="shared" si="3"/>
        <v>136000</v>
      </c>
      <c r="K29" s="29"/>
      <c r="L29" s="29">
        <v>136000</v>
      </c>
      <c r="M29" s="29"/>
      <c r="N29" s="49">
        <f t="shared" si="2"/>
        <v>136000</v>
      </c>
      <c r="O29" s="29"/>
      <c r="P29" s="29">
        <v>136000</v>
      </c>
      <c r="Q29" s="29"/>
    </row>
    <row r="30" spans="1:17" s="32" customFormat="1" ht="24" customHeight="1">
      <c r="A30" s="188" t="s">
        <v>76</v>
      </c>
      <c r="B30" s="190">
        <v>230</v>
      </c>
      <c r="C30" s="214" t="s">
        <v>113</v>
      </c>
      <c r="D30" s="51">
        <v>244</v>
      </c>
      <c r="E30" s="97">
        <v>290</v>
      </c>
      <c r="F30" s="49">
        <f t="shared" si="1"/>
        <v>24000</v>
      </c>
      <c r="G30" s="29">
        <v>24000</v>
      </c>
      <c r="H30" s="29"/>
      <c r="I30" s="29"/>
      <c r="J30" s="49">
        <f t="shared" si="3"/>
        <v>24000</v>
      </c>
      <c r="K30" s="29">
        <v>24000</v>
      </c>
      <c r="L30" s="29"/>
      <c r="M30" s="29"/>
      <c r="N30" s="49">
        <f t="shared" si="2"/>
        <v>24000</v>
      </c>
      <c r="O30" s="29">
        <v>24000</v>
      </c>
      <c r="P30" s="29"/>
      <c r="Q30" s="29"/>
    </row>
    <row r="31" spans="1:17" s="32" customFormat="1" ht="26.25" customHeight="1">
      <c r="A31" s="189"/>
      <c r="B31" s="191"/>
      <c r="C31" s="216"/>
      <c r="D31" s="28">
        <v>852</v>
      </c>
      <c r="E31" s="95">
        <v>290</v>
      </c>
      <c r="F31" s="49">
        <f t="shared" si="1"/>
        <v>1000</v>
      </c>
      <c r="G31" s="29">
        <v>1000</v>
      </c>
      <c r="H31" s="29"/>
      <c r="I31" s="29"/>
      <c r="J31" s="49">
        <f t="shared" si="3"/>
        <v>1000</v>
      </c>
      <c r="K31" s="29">
        <v>1000</v>
      </c>
      <c r="L31" s="29"/>
      <c r="M31" s="29"/>
      <c r="N31" s="49">
        <f t="shared" si="2"/>
        <v>1000</v>
      </c>
      <c r="O31" s="29">
        <v>1000</v>
      </c>
      <c r="P31" s="29"/>
      <c r="Q31" s="29"/>
    </row>
    <row r="32" spans="1:17" s="32" customFormat="1" ht="36" customHeight="1">
      <c r="A32" s="104" t="s">
        <v>112</v>
      </c>
      <c r="B32" s="190">
        <v>250</v>
      </c>
      <c r="C32" s="110"/>
      <c r="D32" s="109"/>
      <c r="E32" s="28" t="s">
        <v>62</v>
      </c>
      <c r="F32" s="29">
        <f>SUM(F33:F38)</f>
        <v>40000</v>
      </c>
      <c r="G32" s="29">
        <f aca="true" t="shared" si="7" ref="G32:Q32">SUM(G33:G38)</f>
        <v>40000</v>
      </c>
      <c r="H32" s="29">
        <f t="shared" si="7"/>
        <v>0</v>
      </c>
      <c r="I32" s="29">
        <f t="shared" si="7"/>
        <v>0</v>
      </c>
      <c r="J32" s="29">
        <f t="shared" si="7"/>
        <v>40000</v>
      </c>
      <c r="K32" s="29">
        <f t="shared" si="7"/>
        <v>40000</v>
      </c>
      <c r="L32" s="29">
        <f t="shared" si="7"/>
        <v>0</v>
      </c>
      <c r="M32" s="29">
        <f t="shared" si="7"/>
        <v>0</v>
      </c>
      <c r="N32" s="29">
        <f t="shared" si="7"/>
        <v>40000</v>
      </c>
      <c r="O32" s="29">
        <f t="shared" si="7"/>
        <v>40000</v>
      </c>
      <c r="P32" s="29">
        <f t="shared" si="7"/>
        <v>0</v>
      </c>
      <c r="Q32" s="29">
        <f t="shared" si="7"/>
        <v>0</v>
      </c>
    </row>
    <row r="33" spans="1:17" s="32" customFormat="1" ht="26.25" customHeight="1">
      <c r="A33" s="102" t="s">
        <v>111</v>
      </c>
      <c r="B33" s="192"/>
      <c r="C33" s="214" t="s">
        <v>113</v>
      </c>
      <c r="D33" s="190">
        <v>244</v>
      </c>
      <c r="E33" s="28">
        <v>221</v>
      </c>
      <c r="F33" s="49">
        <f aca="true" t="shared" si="8" ref="F33:F38">G33+H33+I33</f>
        <v>0</v>
      </c>
      <c r="G33" s="29"/>
      <c r="H33" s="29"/>
      <c r="I33" s="29"/>
      <c r="J33" s="49">
        <f aca="true" t="shared" si="9" ref="J33:J38">K33+L33+M33</f>
        <v>0</v>
      </c>
      <c r="K33" s="29"/>
      <c r="L33" s="29"/>
      <c r="M33" s="29"/>
      <c r="N33" s="49">
        <f aca="true" t="shared" si="10" ref="N33:N38">O33+P33+Q33</f>
        <v>0</v>
      </c>
      <c r="O33" s="29"/>
      <c r="P33" s="29"/>
      <c r="Q33" s="29"/>
    </row>
    <row r="34" spans="1:17" s="32" customFormat="1" ht="26.25" customHeight="1">
      <c r="A34" s="111"/>
      <c r="B34" s="192"/>
      <c r="C34" s="215"/>
      <c r="D34" s="192"/>
      <c r="E34" s="112">
        <v>226</v>
      </c>
      <c r="F34" s="49">
        <f t="shared" si="8"/>
        <v>30000</v>
      </c>
      <c r="G34" s="29">
        <v>30000</v>
      </c>
      <c r="H34" s="29"/>
      <c r="I34" s="29"/>
      <c r="J34" s="49">
        <f t="shared" si="9"/>
        <v>30000</v>
      </c>
      <c r="K34" s="29">
        <v>30000</v>
      </c>
      <c r="L34" s="29"/>
      <c r="M34" s="29"/>
      <c r="N34" s="49">
        <f t="shared" si="10"/>
        <v>30000</v>
      </c>
      <c r="O34" s="29">
        <v>30000</v>
      </c>
      <c r="P34" s="29"/>
      <c r="Q34" s="29"/>
    </row>
    <row r="35" spans="1:17" s="32" customFormat="1" ht="26.25" customHeight="1">
      <c r="A35" s="108"/>
      <c r="B35" s="192"/>
      <c r="C35" s="216"/>
      <c r="D35" s="191"/>
      <c r="E35" s="106">
        <v>340</v>
      </c>
      <c r="F35" s="49">
        <f t="shared" si="8"/>
        <v>10000</v>
      </c>
      <c r="G35" s="29">
        <v>10000</v>
      </c>
      <c r="H35" s="29"/>
      <c r="I35" s="29"/>
      <c r="J35" s="49">
        <f t="shared" si="9"/>
        <v>10000</v>
      </c>
      <c r="K35" s="29">
        <v>10000</v>
      </c>
      <c r="L35" s="29"/>
      <c r="M35" s="29"/>
      <c r="N35" s="49">
        <f t="shared" si="10"/>
        <v>10000</v>
      </c>
      <c r="O35" s="29">
        <v>10000</v>
      </c>
      <c r="P35" s="29"/>
      <c r="Q35" s="29"/>
    </row>
    <row r="36" spans="1:17" s="32" customFormat="1" ht="26.25" customHeight="1">
      <c r="A36" s="108"/>
      <c r="B36" s="192"/>
      <c r="C36" s="214" t="s">
        <v>114</v>
      </c>
      <c r="D36" s="190">
        <v>244</v>
      </c>
      <c r="E36" s="109">
        <v>226</v>
      </c>
      <c r="F36" s="49">
        <f t="shared" si="8"/>
        <v>0</v>
      </c>
      <c r="G36" s="29"/>
      <c r="H36" s="29"/>
      <c r="I36" s="29"/>
      <c r="J36" s="49">
        <f t="shared" si="9"/>
        <v>0</v>
      </c>
      <c r="K36" s="29"/>
      <c r="L36" s="29"/>
      <c r="M36" s="29"/>
      <c r="N36" s="49">
        <f t="shared" si="10"/>
        <v>0</v>
      </c>
      <c r="O36" s="29"/>
      <c r="P36" s="29"/>
      <c r="Q36" s="29"/>
    </row>
    <row r="37" spans="1:17" s="32" customFormat="1" ht="26.25" customHeight="1">
      <c r="A37" s="108"/>
      <c r="B37" s="192"/>
      <c r="C37" s="215"/>
      <c r="D37" s="192"/>
      <c r="E37" s="109">
        <v>310</v>
      </c>
      <c r="F37" s="49">
        <f t="shared" si="8"/>
        <v>0</v>
      </c>
      <c r="G37" s="29"/>
      <c r="H37" s="29"/>
      <c r="I37" s="29"/>
      <c r="J37" s="49">
        <f t="shared" si="9"/>
        <v>0</v>
      </c>
      <c r="K37" s="29"/>
      <c r="L37" s="29"/>
      <c r="M37" s="29"/>
      <c r="N37" s="49">
        <f t="shared" si="10"/>
        <v>0</v>
      </c>
      <c r="O37" s="29"/>
      <c r="P37" s="29"/>
      <c r="Q37" s="29"/>
    </row>
    <row r="38" spans="1:17" s="9" customFormat="1" ht="30" customHeight="1">
      <c r="A38" s="105"/>
      <c r="B38" s="191"/>
      <c r="C38" s="216"/>
      <c r="D38" s="191"/>
      <c r="E38" s="106">
        <v>340</v>
      </c>
      <c r="F38" s="49">
        <f t="shared" si="8"/>
        <v>0</v>
      </c>
      <c r="G38" s="107"/>
      <c r="H38" s="107"/>
      <c r="I38" s="107"/>
      <c r="J38" s="49">
        <f t="shared" si="9"/>
        <v>0</v>
      </c>
      <c r="K38" s="107"/>
      <c r="L38" s="107"/>
      <c r="M38" s="107"/>
      <c r="N38" s="49">
        <f t="shared" si="10"/>
        <v>0</v>
      </c>
      <c r="O38" s="107"/>
      <c r="P38" s="107"/>
      <c r="Q38" s="107"/>
    </row>
    <row r="39" spans="1:17" s="32" customFormat="1" ht="41.25" customHeight="1">
      <c r="A39" s="27" t="s">
        <v>110</v>
      </c>
      <c r="B39" s="190">
        <v>260</v>
      </c>
      <c r="C39" s="214" t="s">
        <v>113</v>
      </c>
      <c r="D39" s="190">
        <v>244</v>
      </c>
      <c r="E39" s="98" t="s">
        <v>62</v>
      </c>
      <c r="F39" s="49">
        <f>SUM(F40:F55)</f>
        <v>7474800</v>
      </c>
      <c r="G39" s="49">
        <f aca="true" t="shared" si="11" ref="G39:Q39">SUM(G40:G55)</f>
        <v>4235000</v>
      </c>
      <c r="H39" s="49">
        <f t="shared" si="11"/>
        <v>3059800</v>
      </c>
      <c r="I39" s="49">
        <f t="shared" si="11"/>
        <v>180000</v>
      </c>
      <c r="J39" s="49">
        <f t="shared" si="11"/>
        <v>7752100</v>
      </c>
      <c r="K39" s="49">
        <f t="shared" si="11"/>
        <v>4297600</v>
      </c>
      <c r="L39" s="49">
        <f t="shared" si="11"/>
        <v>3274500</v>
      </c>
      <c r="M39" s="49">
        <f t="shared" si="11"/>
        <v>180000</v>
      </c>
      <c r="N39" s="49">
        <f t="shared" si="11"/>
        <v>8059200</v>
      </c>
      <c r="O39" s="49">
        <f t="shared" si="11"/>
        <v>4456800</v>
      </c>
      <c r="P39" s="49">
        <f t="shared" si="11"/>
        <v>3422400</v>
      </c>
      <c r="Q39" s="49">
        <f t="shared" si="11"/>
        <v>180000</v>
      </c>
    </row>
    <row r="40" spans="1:17" s="32" customFormat="1" ht="35.25" customHeight="1">
      <c r="A40" s="101" t="s">
        <v>111</v>
      </c>
      <c r="B40" s="192"/>
      <c r="C40" s="215"/>
      <c r="D40" s="192"/>
      <c r="E40" s="98">
        <v>221</v>
      </c>
      <c r="F40" s="49">
        <f aca="true" t="shared" si="12" ref="F40:F56">G40+H40+I40</f>
        <v>74200</v>
      </c>
      <c r="G40" s="30">
        <v>74200</v>
      </c>
      <c r="H40" s="30"/>
      <c r="I40" s="30"/>
      <c r="J40" s="49">
        <f aca="true" t="shared" si="13" ref="J40:J55">K40+L40+M40</f>
        <v>79200</v>
      </c>
      <c r="K40" s="30">
        <v>79200</v>
      </c>
      <c r="L40" s="30"/>
      <c r="M40" s="30"/>
      <c r="N40" s="49">
        <f aca="true" t="shared" si="14" ref="N40:N47">O40+P40+Q40</f>
        <v>85100</v>
      </c>
      <c r="O40" s="30">
        <v>85100</v>
      </c>
      <c r="P40" s="30"/>
      <c r="Q40" s="30"/>
    </row>
    <row r="41" spans="1:17" s="32" customFormat="1" ht="35.25" customHeight="1">
      <c r="A41" s="94"/>
      <c r="B41" s="192"/>
      <c r="C41" s="215"/>
      <c r="D41" s="192"/>
      <c r="E41" s="98">
        <v>222</v>
      </c>
      <c r="F41" s="49">
        <f t="shared" si="12"/>
        <v>10000</v>
      </c>
      <c r="G41" s="30">
        <v>10000</v>
      </c>
      <c r="H41" s="30"/>
      <c r="I41" s="30"/>
      <c r="J41" s="49">
        <f t="shared" si="13"/>
        <v>10000</v>
      </c>
      <c r="K41" s="30">
        <v>10000</v>
      </c>
      <c r="L41" s="30"/>
      <c r="M41" s="30"/>
      <c r="N41" s="49">
        <f t="shared" si="14"/>
        <v>10200</v>
      </c>
      <c r="O41" s="30">
        <v>10200</v>
      </c>
      <c r="P41" s="30"/>
      <c r="Q41" s="30"/>
    </row>
    <row r="42" spans="1:17" s="32" customFormat="1" ht="35.25" customHeight="1">
      <c r="A42" s="94"/>
      <c r="B42" s="192"/>
      <c r="C42" s="215"/>
      <c r="D42" s="192"/>
      <c r="E42" s="98">
        <v>223</v>
      </c>
      <c r="F42" s="49">
        <f t="shared" si="12"/>
        <v>2392900</v>
      </c>
      <c r="G42" s="30">
        <v>2392900</v>
      </c>
      <c r="H42" s="30"/>
      <c r="I42" s="30"/>
      <c r="J42" s="49">
        <f t="shared" si="13"/>
        <v>2392900</v>
      </c>
      <c r="K42" s="30">
        <v>2392900</v>
      </c>
      <c r="L42" s="30"/>
      <c r="M42" s="30"/>
      <c r="N42" s="49">
        <f t="shared" si="14"/>
        <v>2452900</v>
      </c>
      <c r="O42" s="30">
        <v>2452900</v>
      </c>
      <c r="P42" s="30"/>
      <c r="Q42" s="30"/>
    </row>
    <row r="43" spans="1:17" s="32" customFormat="1" ht="35.25" customHeight="1">
      <c r="A43" s="94"/>
      <c r="B43" s="192"/>
      <c r="C43" s="215"/>
      <c r="D43" s="192"/>
      <c r="E43" s="98">
        <v>225</v>
      </c>
      <c r="F43" s="49">
        <f t="shared" si="12"/>
        <v>548600</v>
      </c>
      <c r="G43" s="30">
        <v>523600</v>
      </c>
      <c r="H43" s="30">
        <v>25000</v>
      </c>
      <c r="I43" s="30"/>
      <c r="J43" s="49">
        <f t="shared" si="13"/>
        <v>523600</v>
      </c>
      <c r="K43" s="30">
        <v>523600</v>
      </c>
      <c r="L43" s="30"/>
      <c r="M43" s="30"/>
      <c r="N43" s="49">
        <f t="shared" si="14"/>
        <v>536700</v>
      </c>
      <c r="O43" s="30">
        <v>536700</v>
      </c>
      <c r="P43" s="30"/>
      <c r="Q43" s="30"/>
    </row>
    <row r="44" spans="1:17" s="32" customFormat="1" ht="35.25" customHeight="1">
      <c r="A44" s="94"/>
      <c r="B44" s="192"/>
      <c r="C44" s="215"/>
      <c r="D44" s="192"/>
      <c r="E44" s="98">
        <v>226</v>
      </c>
      <c r="F44" s="49">
        <f t="shared" si="12"/>
        <v>842400</v>
      </c>
      <c r="G44" s="30">
        <v>325800</v>
      </c>
      <c r="H44" s="30">
        <v>516600</v>
      </c>
      <c r="I44" s="30"/>
      <c r="J44" s="49">
        <f t="shared" si="13"/>
        <v>842400</v>
      </c>
      <c r="K44" s="30">
        <v>325800</v>
      </c>
      <c r="L44" s="30">
        <v>516600</v>
      </c>
      <c r="M44" s="30"/>
      <c r="N44" s="49">
        <f t="shared" si="14"/>
        <v>851600</v>
      </c>
      <c r="O44" s="30">
        <v>335000</v>
      </c>
      <c r="P44" s="30">
        <v>516600</v>
      </c>
      <c r="Q44" s="30"/>
    </row>
    <row r="45" spans="1:17" s="32" customFormat="1" ht="35.25" customHeight="1">
      <c r="A45" s="117"/>
      <c r="B45" s="192"/>
      <c r="C45" s="215"/>
      <c r="D45" s="192"/>
      <c r="E45" s="98">
        <v>290</v>
      </c>
      <c r="F45" s="49">
        <f t="shared" si="12"/>
        <v>5000</v>
      </c>
      <c r="G45" s="30">
        <v>5000</v>
      </c>
      <c r="H45" s="30"/>
      <c r="I45" s="30"/>
      <c r="J45" s="49">
        <f t="shared" si="13"/>
        <v>5000</v>
      </c>
      <c r="K45" s="30">
        <v>5000</v>
      </c>
      <c r="L45" s="30"/>
      <c r="M45" s="30"/>
      <c r="N45" s="49">
        <f t="shared" si="14"/>
        <v>5000</v>
      </c>
      <c r="O45" s="30">
        <v>5000</v>
      </c>
      <c r="P45" s="30"/>
      <c r="Q45" s="30"/>
    </row>
    <row r="46" spans="1:17" s="32" customFormat="1" ht="35.25" customHeight="1">
      <c r="A46" s="94"/>
      <c r="B46" s="192"/>
      <c r="C46" s="215"/>
      <c r="D46" s="192"/>
      <c r="E46" s="98">
        <v>310</v>
      </c>
      <c r="F46" s="49">
        <f t="shared" si="12"/>
        <v>752400</v>
      </c>
      <c r="G46" s="30">
        <v>692400</v>
      </c>
      <c r="H46" s="30">
        <v>30000</v>
      </c>
      <c r="I46" s="30">
        <v>30000</v>
      </c>
      <c r="J46" s="49">
        <f t="shared" si="13"/>
        <v>795000</v>
      </c>
      <c r="K46" s="30">
        <v>750000</v>
      </c>
      <c r="L46" s="30">
        <v>15000</v>
      </c>
      <c r="M46" s="30">
        <v>30000</v>
      </c>
      <c r="N46" s="49">
        <f t="shared" si="14"/>
        <v>860200</v>
      </c>
      <c r="O46" s="30">
        <v>815200</v>
      </c>
      <c r="P46" s="30">
        <v>15000</v>
      </c>
      <c r="Q46" s="30">
        <v>30000</v>
      </c>
    </row>
    <row r="47" spans="1:17" s="32" customFormat="1" ht="35.25" customHeight="1">
      <c r="A47" s="94"/>
      <c r="B47" s="192"/>
      <c r="C47" s="216"/>
      <c r="D47" s="191"/>
      <c r="E47" s="98">
        <v>340</v>
      </c>
      <c r="F47" s="49">
        <f t="shared" si="12"/>
        <v>231100</v>
      </c>
      <c r="G47" s="30">
        <v>211100</v>
      </c>
      <c r="H47" s="30"/>
      <c r="I47" s="30">
        <v>20000</v>
      </c>
      <c r="J47" s="49">
        <f t="shared" si="13"/>
        <v>231100</v>
      </c>
      <c r="K47" s="30">
        <v>211100</v>
      </c>
      <c r="L47" s="30"/>
      <c r="M47" s="30">
        <v>20000</v>
      </c>
      <c r="N47" s="49">
        <f t="shared" si="14"/>
        <v>236700</v>
      </c>
      <c r="O47" s="30">
        <v>216700</v>
      </c>
      <c r="P47" s="30"/>
      <c r="Q47" s="30">
        <v>20000</v>
      </c>
    </row>
    <row r="48" spans="1:17" s="32" customFormat="1" ht="35.25" customHeight="1">
      <c r="A48" s="115"/>
      <c r="B48" s="192"/>
      <c r="C48" s="116" t="s">
        <v>115</v>
      </c>
      <c r="D48" s="114">
        <v>244</v>
      </c>
      <c r="E48" s="98">
        <v>226</v>
      </c>
      <c r="F48" s="49">
        <f t="shared" si="12"/>
        <v>0</v>
      </c>
      <c r="G48" s="30"/>
      <c r="H48" s="30"/>
      <c r="I48" s="30"/>
      <c r="J48" s="49">
        <f t="shared" si="13"/>
        <v>0</v>
      </c>
      <c r="K48" s="30"/>
      <c r="L48" s="30"/>
      <c r="M48" s="30"/>
      <c r="N48" s="49">
        <f aca="true" t="shared" si="15" ref="N48:N54">O48+P48+Q48</f>
        <v>0</v>
      </c>
      <c r="O48" s="30"/>
      <c r="P48" s="30"/>
      <c r="Q48" s="30"/>
    </row>
    <row r="49" spans="1:17" s="32" customFormat="1" ht="23.25" customHeight="1">
      <c r="A49" s="119"/>
      <c r="B49" s="192"/>
      <c r="C49" s="112">
        <v>1003</v>
      </c>
      <c r="D49" s="50">
        <v>323</v>
      </c>
      <c r="E49" s="113">
        <v>226</v>
      </c>
      <c r="F49" s="49">
        <f t="shared" si="12"/>
        <v>1215000</v>
      </c>
      <c r="G49" s="29"/>
      <c r="H49" s="29">
        <v>1215000</v>
      </c>
      <c r="I49" s="29"/>
      <c r="J49" s="49">
        <f t="shared" si="13"/>
        <v>1469700</v>
      </c>
      <c r="K49" s="29"/>
      <c r="L49" s="29">
        <v>1469700</v>
      </c>
      <c r="M49" s="29"/>
      <c r="N49" s="49">
        <f t="shared" si="15"/>
        <v>1617600</v>
      </c>
      <c r="O49" s="29"/>
      <c r="P49" s="29">
        <v>1617600</v>
      </c>
      <c r="Q49" s="29"/>
    </row>
    <row r="50" spans="1:17" s="32" customFormat="1" ht="35.25" customHeight="1">
      <c r="A50" s="115"/>
      <c r="B50" s="192"/>
      <c r="C50" s="214" t="s">
        <v>114</v>
      </c>
      <c r="D50" s="190">
        <v>244</v>
      </c>
      <c r="E50" s="98">
        <v>223</v>
      </c>
      <c r="F50" s="49">
        <f t="shared" si="12"/>
        <v>20000</v>
      </c>
      <c r="G50" s="30"/>
      <c r="H50" s="30">
        <v>20000</v>
      </c>
      <c r="I50" s="30"/>
      <c r="J50" s="49">
        <f t="shared" si="13"/>
        <v>20000</v>
      </c>
      <c r="K50" s="30"/>
      <c r="L50" s="30">
        <v>20000</v>
      </c>
      <c r="M50" s="30"/>
      <c r="N50" s="49">
        <f t="shared" si="15"/>
        <v>20000</v>
      </c>
      <c r="O50" s="30"/>
      <c r="P50" s="30">
        <v>20000</v>
      </c>
      <c r="Q50" s="30"/>
    </row>
    <row r="51" spans="1:17" s="32" customFormat="1" ht="35.25" customHeight="1">
      <c r="A51" s="118"/>
      <c r="B51" s="192"/>
      <c r="C51" s="215"/>
      <c r="D51" s="192"/>
      <c r="E51" s="98">
        <v>225</v>
      </c>
      <c r="F51" s="49">
        <f t="shared" si="12"/>
        <v>60000</v>
      </c>
      <c r="G51" s="30"/>
      <c r="H51" s="30">
        <v>60000</v>
      </c>
      <c r="I51" s="30"/>
      <c r="J51" s="49">
        <f t="shared" si="13"/>
        <v>60000</v>
      </c>
      <c r="K51" s="30"/>
      <c r="L51" s="30">
        <v>60000</v>
      </c>
      <c r="M51" s="30"/>
      <c r="N51" s="49">
        <f t="shared" si="15"/>
        <v>60000</v>
      </c>
      <c r="O51" s="30"/>
      <c r="P51" s="30">
        <v>60000</v>
      </c>
      <c r="Q51" s="30"/>
    </row>
    <row r="52" spans="1:17" s="32" customFormat="1" ht="35.25" customHeight="1">
      <c r="A52" s="118"/>
      <c r="B52" s="192"/>
      <c r="C52" s="215"/>
      <c r="D52" s="192"/>
      <c r="E52" s="98">
        <v>226</v>
      </c>
      <c r="F52" s="49">
        <f t="shared" si="12"/>
        <v>1073200</v>
      </c>
      <c r="G52" s="30"/>
      <c r="H52" s="30">
        <v>1043200</v>
      </c>
      <c r="I52" s="30">
        <v>30000</v>
      </c>
      <c r="J52" s="49">
        <f t="shared" si="13"/>
        <v>1073200</v>
      </c>
      <c r="K52" s="30"/>
      <c r="L52" s="30">
        <v>1043200</v>
      </c>
      <c r="M52" s="30">
        <v>30000</v>
      </c>
      <c r="N52" s="49">
        <f t="shared" si="15"/>
        <v>1073200</v>
      </c>
      <c r="O52" s="30"/>
      <c r="P52" s="30">
        <v>1043200</v>
      </c>
      <c r="Q52" s="30">
        <v>30000</v>
      </c>
    </row>
    <row r="53" spans="1:17" s="32" customFormat="1" ht="35.25" customHeight="1">
      <c r="A53" s="115"/>
      <c r="B53" s="192"/>
      <c r="C53" s="218"/>
      <c r="D53" s="218"/>
      <c r="E53" s="98">
        <v>290</v>
      </c>
      <c r="F53" s="49">
        <f t="shared" si="12"/>
        <v>3000</v>
      </c>
      <c r="G53" s="30"/>
      <c r="H53" s="30"/>
      <c r="I53" s="30">
        <v>3000</v>
      </c>
      <c r="J53" s="49">
        <f t="shared" si="13"/>
        <v>3000</v>
      </c>
      <c r="K53" s="30"/>
      <c r="L53" s="30"/>
      <c r="M53" s="30">
        <v>3000</v>
      </c>
      <c r="N53" s="49">
        <f t="shared" si="15"/>
        <v>3000</v>
      </c>
      <c r="O53" s="30"/>
      <c r="P53" s="30"/>
      <c r="Q53" s="30">
        <v>3000</v>
      </c>
    </row>
    <row r="54" spans="1:17" s="32" customFormat="1" ht="35.25" customHeight="1">
      <c r="A54" s="115"/>
      <c r="B54" s="192"/>
      <c r="C54" s="218"/>
      <c r="D54" s="218"/>
      <c r="E54" s="98">
        <v>310</v>
      </c>
      <c r="F54" s="49">
        <f t="shared" si="12"/>
        <v>70000</v>
      </c>
      <c r="G54" s="30"/>
      <c r="H54" s="30">
        <v>50000</v>
      </c>
      <c r="I54" s="30">
        <v>20000</v>
      </c>
      <c r="J54" s="49">
        <f t="shared" si="13"/>
        <v>70000</v>
      </c>
      <c r="K54" s="30"/>
      <c r="L54" s="30">
        <v>50000</v>
      </c>
      <c r="M54" s="30">
        <v>20000</v>
      </c>
      <c r="N54" s="49">
        <f t="shared" si="15"/>
        <v>70000</v>
      </c>
      <c r="O54" s="30"/>
      <c r="P54" s="30">
        <v>50000</v>
      </c>
      <c r="Q54" s="30">
        <v>20000</v>
      </c>
    </row>
    <row r="55" spans="1:17" s="32" customFormat="1" ht="35.25" customHeight="1">
      <c r="A55" s="108"/>
      <c r="B55" s="217"/>
      <c r="C55" s="217"/>
      <c r="D55" s="217"/>
      <c r="E55" s="98">
        <v>340</v>
      </c>
      <c r="F55" s="49">
        <f t="shared" si="12"/>
        <v>177000</v>
      </c>
      <c r="G55" s="30"/>
      <c r="H55" s="30">
        <v>100000</v>
      </c>
      <c r="I55" s="30">
        <v>77000</v>
      </c>
      <c r="J55" s="49">
        <f t="shared" si="13"/>
        <v>177000</v>
      </c>
      <c r="K55" s="30"/>
      <c r="L55" s="30">
        <v>100000</v>
      </c>
      <c r="M55" s="30">
        <v>77000</v>
      </c>
      <c r="N55" s="49">
        <f>O55+P55+Q55</f>
        <v>177000</v>
      </c>
      <c r="O55" s="30"/>
      <c r="P55" s="30">
        <v>100000</v>
      </c>
      <c r="Q55" s="30">
        <v>77000</v>
      </c>
    </row>
    <row r="56" spans="1:17" s="32" customFormat="1" ht="27" customHeight="1">
      <c r="A56" s="27" t="s">
        <v>70</v>
      </c>
      <c r="B56" s="28">
        <v>500</v>
      </c>
      <c r="C56" s="28"/>
      <c r="D56" s="28" t="s">
        <v>62</v>
      </c>
      <c r="E56" s="28"/>
      <c r="F56" s="241">
        <f t="shared" si="12"/>
        <v>530350.91</v>
      </c>
      <c r="G56" s="122">
        <v>510282.76</v>
      </c>
      <c r="H56" s="29"/>
      <c r="I56" s="122">
        <v>20068.15</v>
      </c>
      <c r="J56" s="29"/>
      <c r="K56" s="29"/>
      <c r="L56" s="29"/>
      <c r="M56" s="29"/>
      <c r="N56" s="29"/>
      <c r="O56" s="29"/>
      <c r="P56" s="29"/>
      <c r="Q56" s="29"/>
    </row>
    <row r="57" spans="1:17" s="32" customFormat="1" ht="27.75" customHeight="1">
      <c r="A57" s="90" t="s">
        <v>71</v>
      </c>
      <c r="B57" s="89">
        <v>600</v>
      </c>
      <c r="C57" s="93"/>
      <c r="D57" s="89" t="s">
        <v>62</v>
      </c>
      <c r="E57" s="93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ht="18" customHeight="1"/>
    <row r="60" ht="37.5" customHeight="1"/>
    <row r="62" ht="45" customHeight="1"/>
  </sheetData>
  <sheetProtection/>
  <mergeCells count="55">
    <mergeCell ref="K11:M11"/>
    <mergeCell ref="A27:A29"/>
    <mergeCell ref="C23:C24"/>
    <mergeCell ref="A4:Q4"/>
    <mergeCell ref="A5:Q5"/>
    <mergeCell ref="A6:Q6"/>
    <mergeCell ref="A7:Q7"/>
    <mergeCell ref="N10:Q10"/>
    <mergeCell ref="N11:N12"/>
    <mergeCell ref="O11:Q11"/>
    <mergeCell ref="J10:M10"/>
    <mergeCell ref="C15:C16"/>
    <mergeCell ref="B26:B29"/>
    <mergeCell ref="P15:P16"/>
    <mergeCell ref="Q15:Q16"/>
    <mergeCell ref="A30:A31"/>
    <mergeCell ref="B30:B31"/>
    <mergeCell ref="J15:J16"/>
    <mergeCell ref="K15:K16"/>
    <mergeCell ref="L15:L16"/>
    <mergeCell ref="M15:M16"/>
    <mergeCell ref="N15:N16"/>
    <mergeCell ref="O15:O16"/>
    <mergeCell ref="F15:F16"/>
    <mergeCell ref="G15:G16"/>
    <mergeCell ref="H15:H16"/>
    <mergeCell ref="I15:I16"/>
    <mergeCell ref="A10:A12"/>
    <mergeCell ref="B10:B12"/>
    <mergeCell ref="D10:D12"/>
    <mergeCell ref="F10:I10"/>
    <mergeCell ref="F11:F12"/>
    <mergeCell ref="G11:I11"/>
    <mergeCell ref="C10:C12"/>
    <mergeCell ref="E10:E12"/>
    <mergeCell ref="F8:L8"/>
    <mergeCell ref="E15:E16"/>
    <mergeCell ref="C26:C27"/>
    <mergeCell ref="C30:C31"/>
    <mergeCell ref="B15:B16"/>
    <mergeCell ref="D15:D16"/>
    <mergeCell ref="C20:C22"/>
    <mergeCell ref="C28:C29"/>
    <mergeCell ref="B20:B25"/>
    <mergeCell ref="J11:J12"/>
    <mergeCell ref="B32:B38"/>
    <mergeCell ref="C39:C47"/>
    <mergeCell ref="D39:D47"/>
    <mergeCell ref="C33:C35"/>
    <mergeCell ref="D33:D35"/>
    <mergeCell ref="C36:C38"/>
    <mergeCell ref="D36:D38"/>
    <mergeCell ref="B39:B55"/>
    <mergeCell ref="C50:C55"/>
    <mergeCell ref="D50:D55"/>
  </mergeCells>
  <printOptions/>
  <pageMargins left="0" right="0" top="0" bottom="0" header="0" footer="0"/>
  <pageSetup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24" sqref="C24:F25"/>
    </sheetView>
  </sheetViews>
  <sheetFormatPr defaultColWidth="9.140625" defaultRowHeight="15"/>
  <cols>
    <col min="1" max="1" width="26.8515625" style="0" customWidth="1"/>
    <col min="2" max="2" width="7.28125" style="0" customWidth="1"/>
    <col min="3" max="3" width="8.57421875" style="0" customWidth="1"/>
    <col min="4" max="4" width="15.7109375" style="0" customWidth="1"/>
    <col min="5" max="5" width="14.57421875" style="0" customWidth="1"/>
    <col min="6" max="6" width="15.7109375" style="0" customWidth="1"/>
  </cols>
  <sheetData>
    <row r="1" ht="14.25">
      <c r="F1" s="87" t="s">
        <v>99</v>
      </c>
    </row>
    <row r="2" spans="1:7" ht="39" customHeight="1">
      <c r="A2" s="224" t="s">
        <v>92</v>
      </c>
      <c r="B2" s="224"/>
      <c r="C2" s="224"/>
      <c r="D2" s="224"/>
      <c r="E2" s="224"/>
      <c r="F2" s="224"/>
      <c r="G2" s="78"/>
    </row>
    <row r="3" spans="1:7" s="69" customFormat="1" ht="18">
      <c r="A3" s="225" t="s">
        <v>116</v>
      </c>
      <c r="B3" s="225"/>
      <c r="C3" s="225"/>
      <c r="D3" s="225"/>
      <c r="E3" s="225"/>
      <c r="F3" s="225"/>
      <c r="G3" s="225"/>
    </row>
    <row r="4" spans="1:7" ht="15">
      <c r="A4" s="226" t="s">
        <v>51</v>
      </c>
      <c r="B4" s="226"/>
      <c r="C4" s="226"/>
      <c r="D4" s="226"/>
      <c r="E4" s="226"/>
      <c r="F4" s="226"/>
      <c r="G4" s="226"/>
    </row>
    <row r="5" spans="1:7" ht="15">
      <c r="A5" s="79"/>
      <c r="B5" s="236" t="s">
        <v>103</v>
      </c>
      <c r="C5" s="236"/>
      <c r="D5" s="236"/>
      <c r="E5" s="236"/>
      <c r="F5" s="79"/>
      <c r="G5" s="79"/>
    </row>
    <row r="7" spans="1:6" ht="41.25" customHeight="1">
      <c r="A7" s="231" t="s">
        <v>27</v>
      </c>
      <c r="B7" s="231" t="s">
        <v>56</v>
      </c>
      <c r="C7" s="231" t="s">
        <v>78</v>
      </c>
      <c r="D7" s="228" t="s">
        <v>85</v>
      </c>
      <c r="E7" s="229"/>
      <c r="F7" s="230"/>
    </row>
    <row r="8" spans="1:6" ht="15" customHeight="1">
      <c r="A8" s="232"/>
      <c r="B8" s="232"/>
      <c r="C8" s="232"/>
      <c r="D8" s="238" t="s">
        <v>60</v>
      </c>
      <c r="E8" s="238"/>
      <c r="F8" s="238"/>
    </row>
    <row r="9" spans="1:6" ht="70.5" customHeight="1">
      <c r="A9" s="232"/>
      <c r="B9" s="232"/>
      <c r="C9" s="232"/>
      <c r="D9" s="237" t="s">
        <v>79</v>
      </c>
      <c r="E9" s="239"/>
      <c r="F9" s="240"/>
    </row>
    <row r="10" spans="1:6" s="8" customFormat="1" ht="23.25" customHeight="1">
      <c r="A10" s="232"/>
      <c r="B10" s="232"/>
      <c r="C10" s="234"/>
      <c r="D10" s="62" t="s">
        <v>88</v>
      </c>
      <c r="E10" s="62" t="s">
        <v>87</v>
      </c>
      <c r="F10" s="60" t="s">
        <v>86</v>
      </c>
    </row>
    <row r="11" spans="1:6" ht="41.25" customHeight="1">
      <c r="A11" s="233"/>
      <c r="B11" s="233"/>
      <c r="C11" s="235"/>
      <c r="D11" s="63" t="s">
        <v>89</v>
      </c>
      <c r="E11" s="63" t="s">
        <v>80</v>
      </c>
      <c r="F11" s="61" t="s">
        <v>81</v>
      </c>
    </row>
    <row r="12" spans="1:6" s="66" customFormat="1" ht="9.75">
      <c r="A12" s="64">
        <v>1</v>
      </c>
      <c r="B12" s="64">
        <v>2</v>
      </c>
      <c r="C12" s="64">
        <v>3</v>
      </c>
      <c r="D12" s="65">
        <v>4</v>
      </c>
      <c r="E12" s="65">
        <v>5</v>
      </c>
      <c r="F12" s="65">
        <v>6</v>
      </c>
    </row>
    <row r="13" spans="1:6" ht="43.5" customHeight="1">
      <c r="A13" s="80" t="s">
        <v>82</v>
      </c>
      <c r="B13" s="67" t="s">
        <v>90</v>
      </c>
      <c r="C13" s="52" t="s">
        <v>83</v>
      </c>
      <c r="D13" s="123">
        <f>'Таблица 2 '!F39</f>
        <v>7474800</v>
      </c>
      <c r="E13" s="123">
        <f>'Таблица 2 '!J39</f>
        <v>7752100</v>
      </c>
      <c r="F13" s="123">
        <f>'Таблица 2 '!N39</f>
        <v>8059200</v>
      </c>
    </row>
    <row r="14" spans="1:6" ht="15" customHeight="1">
      <c r="A14" s="80" t="s">
        <v>60</v>
      </c>
      <c r="B14" s="231">
        <v>1001</v>
      </c>
      <c r="C14" s="237" t="s">
        <v>83</v>
      </c>
      <c r="D14" s="81"/>
      <c r="E14" s="81"/>
      <c r="F14" s="80"/>
    </row>
    <row r="15" spans="1:6" ht="42.75" customHeight="1">
      <c r="A15" s="82" t="s">
        <v>91</v>
      </c>
      <c r="B15" s="233"/>
      <c r="C15" s="235"/>
      <c r="D15" s="83">
        <v>0</v>
      </c>
      <c r="E15" s="83">
        <v>0</v>
      </c>
      <c r="F15" s="82">
        <v>0</v>
      </c>
    </row>
    <row r="16" spans="1:6" ht="24" customHeight="1">
      <c r="A16" s="82"/>
      <c r="B16" s="53"/>
      <c r="C16" s="68"/>
      <c r="D16" s="83"/>
      <c r="E16" s="83"/>
      <c r="F16" s="82"/>
    </row>
    <row r="17" spans="1:6" ht="24" customHeight="1">
      <c r="A17" s="82"/>
      <c r="B17" s="53"/>
      <c r="C17" s="68"/>
      <c r="D17" s="83"/>
      <c r="E17" s="83"/>
      <c r="F17" s="82"/>
    </row>
    <row r="18" spans="1:6" ht="24" customHeight="1">
      <c r="A18" s="82"/>
      <c r="B18" s="53"/>
      <c r="C18" s="68"/>
      <c r="D18" s="83"/>
      <c r="E18" s="83"/>
      <c r="F18" s="82"/>
    </row>
    <row r="19" spans="1:6" ht="32.25" customHeight="1">
      <c r="A19" s="84" t="s">
        <v>84</v>
      </c>
      <c r="B19" s="52">
        <v>2001</v>
      </c>
      <c r="C19" s="85"/>
      <c r="D19" s="124">
        <f>D13-D15</f>
        <v>7474800</v>
      </c>
      <c r="E19" s="124">
        <f>E13-E15</f>
        <v>7752100</v>
      </c>
      <c r="F19" s="124">
        <f>F13-F15</f>
        <v>8059200</v>
      </c>
    </row>
    <row r="20" spans="1:6" ht="24.75" customHeight="1">
      <c r="A20" s="84"/>
      <c r="B20" s="84"/>
      <c r="C20" s="85"/>
      <c r="D20" s="84"/>
      <c r="E20" s="84"/>
      <c r="F20" s="84"/>
    </row>
    <row r="21" spans="1:6" ht="24.75" customHeight="1">
      <c r="A21" s="86"/>
      <c r="B21" s="86"/>
      <c r="C21" s="86"/>
      <c r="D21" s="86"/>
      <c r="E21" s="86"/>
      <c r="F21" s="86"/>
    </row>
    <row r="22" spans="1:12" ht="24.75" customHeight="1">
      <c r="A22" s="86"/>
      <c r="B22" s="86"/>
      <c r="C22" s="86"/>
      <c r="D22" s="86"/>
      <c r="E22" s="86"/>
      <c r="F22" s="86"/>
      <c r="L22" s="13"/>
    </row>
    <row r="24" spans="1:6" ht="31.5" customHeight="1">
      <c r="A24" s="227" t="s">
        <v>93</v>
      </c>
      <c r="B24" s="227"/>
      <c r="C24" s="70"/>
      <c r="D24" s="150"/>
      <c r="E24" s="151" t="s">
        <v>117</v>
      </c>
      <c r="F24" s="150"/>
    </row>
    <row r="25" spans="1:6" ht="15">
      <c r="A25" s="4"/>
      <c r="B25" s="78"/>
      <c r="C25" s="152"/>
      <c r="D25" s="153" t="s">
        <v>94</v>
      </c>
      <c r="E25" s="154" t="s">
        <v>96</v>
      </c>
      <c r="F25" s="152"/>
    </row>
    <row r="26" spans="1:2" ht="15">
      <c r="A26" s="4" t="s">
        <v>95</v>
      </c>
      <c r="B26" s="78"/>
    </row>
    <row r="27" spans="1:6" ht="14.25" customHeight="1">
      <c r="A27" s="223" t="s">
        <v>97</v>
      </c>
      <c r="B27" s="223"/>
      <c r="C27" s="70"/>
      <c r="D27" s="150"/>
      <c r="E27" s="151" t="s">
        <v>118</v>
      </c>
      <c r="F27" s="150"/>
    </row>
    <row r="28" spans="1:6" ht="15">
      <c r="A28" s="4"/>
      <c r="B28" s="78"/>
      <c r="C28" s="152"/>
      <c r="D28" s="153" t="s">
        <v>94</v>
      </c>
      <c r="E28" s="154" t="s">
        <v>96</v>
      </c>
      <c r="F28" s="152"/>
    </row>
    <row r="29" spans="1:6" ht="15">
      <c r="A29" s="4"/>
      <c r="B29" s="78"/>
      <c r="C29" s="152"/>
      <c r="D29" s="152"/>
      <c r="E29" s="152"/>
      <c r="F29" s="152"/>
    </row>
    <row r="30" spans="1:6" ht="15">
      <c r="A30" s="223" t="s">
        <v>98</v>
      </c>
      <c r="B30" s="223"/>
      <c r="C30" s="70"/>
      <c r="D30" s="150"/>
      <c r="E30" s="151" t="s">
        <v>119</v>
      </c>
      <c r="F30" s="150"/>
    </row>
    <row r="31" spans="1:6" ht="15">
      <c r="A31" s="4"/>
      <c r="B31" s="78"/>
      <c r="C31" s="152"/>
      <c r="D31" s="153" t="s">
        <v>94</v>
      </c>
      <c r="E31" s="154" t="s">
        <v>96</v>
      </c>
      <c r="F31" s="152"/>
    </row>
  </sheetData>
  <sheetProtection/>
  <mergeCells count="15">
    <mergeCell ref="B5:E5"/>
    <mergeCell ref="B14:B15"/>
    <mergeCell ref="C14:C15"/>
    <mergeCell ref="D8:F8"/>
    <mergeCell ref="D9:F9"/>
    <mergeCell ref="A27:B27"/>
    <mergeCell ref="A30:B30"/>
    <mergeCell ref="A2:F2"/>
    <mergeCell ref="A3:G3"/>
    <mergeCell ref="A4:G4"/>
    <mergeCell ref="A24:B24"/>
    <mergeCell ref="D7:F7"/>
    <mergeCell ref="A7:A11"/>
    <mergeCell ref="B7:B11"/>
    <mergeCell ref="C7:C11"/>
  </mergeCells>
  <printOptions/>
  <pageMargins left="0.5905511811023623" right="0" top="0" bottom="0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2012-02-16T11:27:18Z</cp:lastPrinted>
  <dcterms:created xsi:type="dcterms:W3CDTF">2006-09-28T05:33:49Z</dcterms:created>
  <dcterms:modified xsi:type="dcterms:W3CDTF">2017-02-22T08:04:15Z</dcterms:modified>
  <cp:category/>
  <cp:version/>
  <cp:contentType/>
  <cp:contentStatus/>
</cp:coreProperties>
</file>